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 Руководители\2 зам по УМР\8 Учебная часть\1 УЧЕБНЫЕ ПЛАНЫ\2026-2027 учебные планы\1 курс\2026-2030  1 курс база 9 классов\"/>
    </mc:Choice>
  </mc:AlternateContent>
  <xr:revisionPtr revIDLastSave="0" documentId="13_ncr:1_{861F0583-C3A0-4720-80AC-678EE65C5E84}" xr6:coauthVersionLast="47" xr6:coauthVersionMax="47" xr10:uidLastSave="{00000000-0000-0000-0000-000000000000}"/>
  <bookViews>
    <workbookView xWindow="-120" yWindow="-120" windowWidth="29040" windowHeight="15840" activeTab="3" xr2:uid="{C11D6FC1-5E89-4732-AF13-1351205E28D1}"/>
  </bookViews>
  <sheets>
    <sheet name="Бюджет" sheetId="12" r:id="rId1"/>
    <sheet name="КУГ" sheetId="11" r:id="rId2"/>
    <sheet name="Титул" sheetId="2" r:id="rId3"/>
    <sheet name="Учебный план" sheetId="10" r:id="rId4"/>
  </sheets>
  <definedNames>
    <definedName name="_xlnm.Print_Area" localSheetId="0">Бюджет!$A$1:$BC$20</definedName>
    <definedName name="_xlnm.Print_Area" localSheetId="1">КУГ!$A$1:$BC$29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0" l="1"/>
  <c r="K102" i="10"/>
  <c r="L23" i="10"/>
  <c r="L9" i="10"/>
  <c r="T25" i="10"/>
  <c r="J25" i="10"/>
  <c r="AY9" i="12"/>
  <c r="N10" i="10"/>
  <c r="W24" i="10"/>
  <c r="W25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10" i="10"/>
  <c r="V24" i="10"/>
  <c r="V25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10" i="10"/>
  <c r="U24" i="10"/>
  <c r="U25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10" i="10"/>
  <c r="T24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10" i="10"/>
  <c r="S24" i="10"/>
  <c r="S25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10" i="10"/>
  <c r="R24" i="10"/>
  <c r="R25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10" i="10"/>
  <c r="Q27" i="10"/>
  <c r="Q24" i="10"/>
  <c r="Q25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10" i="10"/>
  <c r="P24" i="10"/>
  <c r="P25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10" i="10"/>
  <c r="O24" i="10"/>
  <c r="N24" i="10"/>
  <c r="N25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L8" i="10" l="1"/>
  <c r="AT9" i="12"/>
  <c r="AM9" i="12"/>
  <c r="AI9" i="12"/>
  <c r="AF9" i="12"/>
  <c r="Y9" i="12"/>
  <c r="R9" i="12"/>
  <c r="M9" i="12"/>
  <c r="J9" i="12"/>
  <c r="C9" i="12" s="1"/>
  <c r="G9" i="12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AS45" i="10"/>
  <c r="AT45" i="10"/>
  <c r="AU45" i="10"/>
  <c r="CG88" i="10"/>
  <c r="CG87" i="10"/>
  <c r="BU88" i="10"/>
  <c r="BU87" i="10"/>
  <c r="BI88" i="10"/>
  <c r="BI87" i="10"/>
  <c r="AW88" i="10"/>
  <c r="AW87" i="10"/>
  <c r="CG82" i="10"/>
  <c r="CG81" i="10"/>
  <c r="BU82" i="10"/>
  <c r="BU81" i="10"/>
  <c r="BI82" i="10"/>
  <c r="BI81" i="10"/>
  <c r="AW82" i="10"/>
  <c r="AW81" i="10"/>
  <c r="AW76" i="10"/>
  <c r="AW75" i="10"/>
  <c r="BI76" i="10"/>
  <c r="BI75" i="10"/>
  <c r="CG76" i="10"/>
  <c r="CG75" i="10"/>
  <c r="BU76" i="10"/>
  <c r="BU75" i="10"/>
  <c r="AW70" i="10"/>
  <c r="AW69" i="10"/>
  <c r="BI70" i="10"/>
  <c r="BI69" i="10"/>
  <c r="BU70" i="10"/>
  <c r="BU69" i="10"/>
  <c r="CG64" i="10"/>
  <c r="CG63" i="10"/>
  <c r="BU64" i="10"/>
  <c r="BU63" i="10"/>
  <c r="BI64" i="10"/>
  <c r="BI63" i="10"/>
  <c r="AW64" i="10"/>
  <c r="AW63" i="10"/>
  <c r="AW58" i="10"/>
  <c r="AW57" i="10"/>
  <c r="BI58" i="10"/>
  <c r="BI57" i="10"/>
  <c r="BU58" i="10"/>
  <c r="BU57" i="10"/>
  <c r="CG58" i="10"/>
  <c r="CG51" i="10"/>
  <c r="BU51" i="10"/>
  <c r="BI51" i="10"/>
  <c r="BI50" i="10"/>
  <c r="AW51" i="10"/>
  <c r="AW50" i="10"/>
  <c r="Y10" i="10"/>
  <c r="M10" i="10" s="1"/>
  <c r="BI55" i="10"/>
  <c r="BH94" i="10"/>
  <c r="CR90" i="10"/>
  <c r="CR92" i="10"/>
  <c r="CS92" i="10" s="1"/>
  <c r="CR93" i="10"/>
  <c r="CR95" i="10"/>
  <c r="CS95" i="10" s="1"/>
  <c r="CR96" i="10"/>
  <c r="CS96" i="10" s="1"/>
  <c r="J90" i="10"/>
  <c r="AV94" i="10"/>
  <c r="K33" i="10"/>
  <c r="L33" i="10"/>
  <c r="AX26" i="10"/>
  <c r="AV26" i="10"/>
  <c r="AZ26" i="10"/>
  <c r="BA26" i="10"/>
  <c r="BB26" i="10"/>
  <c r="BC26" i="10"/>
  <c r="BD26" i="10"/>
  <c r="BE26" i="10"/>
  <c r="BF26" i="10"/>
  <c r="BG26" i="10"/>
  <c r="BH26" i="10"/>
  <c r="BJ26" i="10"/>
  <c r="BL26" i="10"/>
  <c r="BM26" i="10"/>
  <c r="BN26" i="10"/>
  <c r="BO26" i="10"/>
  <c r="BP26" i="10"/>
  <c r="BQ26" i="10"/>
  <c r="BR26" i="10"/>
  <c r="BS26" i="10"/>
  <c r="BT26" i="10"/>
  <c r="BV26" i="10"/>
  <c r="BX26" i="10"/>
  <c r="BY26" i="10"/>
  <c r="BZ26" i="10"/>
  <c r="CA26" i="10"/>
  <c r="CB26" i="10"/>
  <c r="CC26" i="10"/>
  <c r="CD26" i="10"/>
  <c r="CE26" i="10"/>
  <c r="CF26" i="10"/>
  <c r="CH26" i="10"/>
  <c r="CJ26" i="10"/>
  <c r="CK26" i="10"/>
  <c r="CL26" i="10"/>
  <c r="CM26" i="10"/>
  <c r="CN26" i="10"/>
  <c r="CO26" i="10"/>
  <c r="CP26" i="10"/>
  <c r="CQ26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AP26" i="10"/>
  <c r="AQ26" i="10"/>
  <c r="AR26" i="10"/>
  <c r="AS26" i="10"/>
  <c r="AT26" i="10"/>
  <c r="AU26" i="10"/>
  <c r="K26" i="10"/>
  <c r="L26" i="10"/>
  <c r="J24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Z9" i="10"/>
  <c r="Z8" i="10" s="1"/>
  <c r="Z91" i="10" s="1"/>
  <c r="AB9" i="10"/>
  <c r="AB8" i="10" s="1"/>
  <c r="AB91" i="10" s="1"/>
  <c r="AC9" i="10"/>
  <c r="AD9" i="10"/>
  <c r="AE9" i="10"/>
  <c r="AF9" i="10"/>
  <c r="AG9" i="10"/>
  <c r="AH9" i="10"/>
  <c r="AI9" i="10"/>
  <c r="AI8" i="10" s="1"/>
  <c r="AI91" i="10" s="1"/>
  <c r="AJ9" i="10"/>
  <c r="AL9" i="10"/>
  <c r="AN9" i="10"/>
  <c r="AN8" i="10" s="1"/>
  <c r="AO9" i="10"/>
  <c r="AO8" i="10" s="1"/>
  <c r="AO91" i="10" s="1"/>
  <c r="AP9" i="10"/>
  <c r="AQ9" i="10"/>
  <c r="AR9" i="10"/>
  <c r="AS9" i="10"/>
  <c r="AT9" i="10"/>
  <c r="AU9" i="10"/>
  <c r="Z23" i="10"/>
  <c r="AB23" i="10"/>
  <c r="AC23" i="10"/>
  <c r="AD23" i="10"/>
  <c r="AE23" i="10"/>
  <c r="AF23" i="10"/>
  <c r="AG23" i="10"/>
  <c r="AH23" i="10"/>
  <c r="AI23" i="10"/>
  <c r="AJ23" i="10"/>
  <c r="AL23" i="10"/>
  <c r="AN23" i="10"/>
  <c r="AO23" i="10"/>
  <c r="AP23" i="10"/>
  <c r="AQ23" i="10"/>
  <c r="AR23" i="10"/>
  <c r="AS23" i="10"/>
  <c r="AT23" i="10"/>
  <c r="AU23" i="10"/>
  <c r="AV23" i="10"/>
  <c r="K23" i="10"/>
  <c r="K46" i="10"/>
  <c r="K47" i="10" s="1"/>
  <c r="L46" i="10"/>
  <c r="BI94" i="10" l="1"/>
  <c r="AN91" i="10"/>
  <c r="AP8" i="10"/>
  <c r="AP91" i="10" s="1"/>
  <c r="AL8" i="10"/>
  <c r="AL91" i="10" s="1"/>
  <c r="AG8" i="10"/>
  <c r="AG91" i="10" s="1"/>
  <c r="AS8" i="10"/>
  <c r="AS91" i="10" s="1"/>
  <c r="AU8" i="10"/>
  <c r="AU91" i="10" s="1"/>
  <c r="AC8" i="10"/>
  <c r="AC91" i="10" s="1"/>
  <c r="AJ8" i="10"/>
  <c r="AJ91" i="10" s="1"/>
  <c r="AT8" i="10"/>
  <c r="AT91" i="10" s="1"/>
  <c r="AH8" i="10"/>
  <c r="AH91" i="10" s="1"/>
  <c r="AR8" i="10"/>
  <c r="AR91" i="10" s="1"/>
  <c r="AF8" i="10"/>
  <c r="AF91" i="10" s="1"/>
  <c r="AQ8" i="10"/>
  <c r="AQ91" i="10" s="1"/>
  <c r="AE8" i="10"/>
  <c r="AE91" i="10" s="1"/>
  <c r="L47" i="10"/>
  <c r="AD8" i="10"/>
  <c r="AD91" i="10" s="1"/>
  <c r="J55" i="10" l="1"/>
  <c r="CG96" i="10"/>
  <c r="CH94" i="10"/>
  <c r="CI94" i="10"/>
  <c r="CJ94" i="10"/>
  <c r="CK94" i="10"/>
  <c r="CL94" i="10"/>
  <c r="CM94" i="10"/>
  <c r="CN94" i="10"/>
  <c r="CO94" i="10"/>
  <c r="CP94" i="10"/>
  <c r="CQ94" i="10"/>
  <c r="BV94" i="10"/>
  <c r="BX94" i="10"/>
  <c r="BY94" i="10"/>
  <c r="BZ94" i="10"/>
  <c r="CA94" i="10"/>
  <c r="CB94" i="10"/>
  <c r="CC94" i="10"/>
  <c r="CD94" i="10"/>
  <c r="CE94" i="10"/>
  <c r="CF94" i="10"/>
  <c r="BL94" i="10"/>
  <c r="BM94" i="10"/>
  <c r="BN94" i="10"/>
  <c r="BO94" i="10"/>
  <c r="BP94" i="10"/>
  <c r="BQ94" i="10"/>
  <c r="BR94" i="10"/>
  <c r="BS94" i="10"/>
  <c r="BT94" i="10"/>
  <c r="CR94" i="10" s="1"/>
  <c r="AL94" i="10"/>
  <c r="AM94" i="10"/>
  <c r="AN94" i="10"/>
  <c r="AO94" i="10"/>
  <c r="AP94" i="10"/>
  <c r="AQ94" i="10"/>
  <c r="AR94" i="10"/>
  <c r="AS94" i="10"/>
  <c r="AT94" i="10"/>
  <c r="AU94" i="10"/>
  <c r="AX94" i="10"/>
  <c r="AY94" i="10"/>
  <c r="AZ94" i="10"/>
  <c r="BA94" i="10"/>
  <c r="BB94" i="10"/>
  <c r="BC94" i="10"/>
  <c r="BD94" i="10"/>
  <c r="BE94" i="10"/>
  <c r="BF94" i="10"/>
  <c r="BG94" i="10"/>
  <c r="BJ94" i="10"/>
  <c r="BK94" i="10"/>
  <c r="X94" i="10"/>
  <c r="Y94" i="10"/>
  <c r="Z94" i="10"/>
  <c r="AA94" i="10"/>
  <c r="AB94" i="10"/>
  <c r="AC94" i="10"/>
  <c r="AD94" i="10"/>
  <c r="AE94" i="10"/>
  <c r="AF94" i="10"/>
  <c r="AG94" i="10"/>
  <c r="AH94" i="10"/>
  <c r="AI94" i="10"/>
  <c r="AJ94" i="10"/>
  <c r="AK94" i="10"/>
  <c r="L94" i="10"/>
  <c r="K94" i="10"/>
  <c r="J94" i="10" s="1"/>
  <c r="CS94" i="10" l="1"/>
  <c r="W23" i="10"/>
  <c r="V23" i="10"/>
  <c r="U23" i="10"/>
  <c r="T23" i="10"/>
  <c r="S23" i="10"/>
  <c r="R23" i="10"/>
  <c r="Q23" i="10"/>
  <c r="CR63" i="10"/>
  <c r="J35" i="10"/>
  <c r="J36" i="10"/>
  <c r="J37" i="10"/>
  <c r="J38" i="10"/>
  <c r="J39" i="10"/>
  <c r="J40" i="10"/>
  <c r="J41" i="10"/>
  <c r="J42" i="10"/>
  <c r="J43" i="10"/>
  <c r="J44" i="10"/>
  <c r="BI36" i="10"/>
  <c r="I102" i="10" l="1"/>
  <c r="H102" i="10"/>
  <c r="AW39" i="10"/>
  <c r="BU32" i="10"/>
  <c r="CR32" i="10"/>
  <c r="CG30" i="10"/>
  <c r="AW27" i="10"/>
  <c r="CR83" i="10"/>
  <c r="CG83" i="10"/>
  <c r="BU83" i="10"/>
  <c r="BI83" i="10"/>
  <c r="BK83" i="10" s="1"/>
  <c r="AW83" i="10"/>
  <c r="AY83" i="10" s="1"/>
  <c r="W83" i="10"/>
  <c r="V83" i="10"/>
  <c r="U83" i="10"/>
  <c r="T83" i="10"/>
  <c r="S83" i="10"/>
  <c r="R83" i="10"/>
  <c r="Q83" i="10"/>
  <c r="P83" i="10"/>
  <c r="N83" i="10"/>
  <c r="J83" i="10"/>
  <c r="C83" i="10"/>
  <c r="CR82" i="10"/>
  <c r="W82" i="10"/>
  <c r="V82" i="10"/>
  <c r="U82" i="10"/>
  <c r="T82" i="10"/>
  <c r="S82" i="10"/>
  <c r="R82" i="10"/>
  <c r="Q82" i="10"/>
  <c r="P82" i="10"/>
  <c r="O82" i="10"/>
  <c r="N82" i="10"/>
  <c r="J82" i="10"/>
  <c r="C82" i="10"/>
  <c r="CR81" i="10"/>
  <c r="W81" i="10"/>
  <c r="V81" i="10"/>
  <c r="U81" i="10"/>
  <c r="T81" i="10"/>
  <c r="S81" i="10"/>
  <c r="R81" i="10"/>
  <c r="Q81" i="10"/>
  <c r="P81" i="10"/>
  <c r="O81" i="10"/>
  <c r="N81" i="10"/>
  <c r="J81" i="10"/>
  <c r="C81" i="10"/>
  <c r="CR80" i="10"/>
  <c r="CG80" i="10"/>
  <c r="CI80" i="10" s="1"/>
  <c r="CI78" i="10" s="1"/>
  <c r="CI79" i="10" s="1"/>
  <c r="BU80" i="10"/>
  <c r="BW80" i="10" s="1"/>
  <c r="BW78" i="10" s="1"/>
  <c r="BW79" i="10" s="1"/>
  <c r="BI80" i="10"/>
  <c r="BK80" i="10" s="1"/>
  <c r="AW80" i="10"/>
  <c r="W80" i="10"/>
  <c r="V80" i="10"/>
  <c r="U80" i="10"/>
  <c r="T80" i="10"/>
  <c r="S80" i="10"/>
  <c r="R80" i="10"/>
  <c r="Q80" i="10"/>
  <c r="P80" i="10"/>
  <c r="N80" i="10"/>
  <c r="J80" i="10"/>
  <c r="C80" i="10"/>
  <c r="CQ78" i="10"/>
  <c r="CQ79" i="10" s="1"/>
  <c r="CP78" i="10"/>
  <c r="CP79" i="10" s="1"/>
  <c r="CO78" i="10"/>
  <c r="CO79" i="10" s="1"/>
  <c r="CN78" i="10"/>
  <c r="CN79" i="10" s="1"/>
  <c r="CM78" i="10"/>
  <c r="CM79" i="10" s="1"/>
  <c r="CL78" i="10"/>
  <c r="CL79" i="10" s="1"/>
  <c r="CK78" i="10"/>
  <c r="CK79" i="10" s="1"/>
  <c r="CJ78" i="10"/>
  <c r="CJ79" i="10" s="1"/>
  <c r="CH78" i="10"/>
  <c r="CH79" i="10" s="1"/>
  <c r="CF78" i="10"/>
  <c r="CF79" i="10" s="1"/>
  <c r="CE78" i="10"/>
  <c r="CE79" i="10" s="1"/>
  <c r="CD78" i="10"/>
  <c r="CD79" i="10" s="1"/>
  <c r="CC78" i="10"/>
  <c r="CC79" i="10" s="1"/>
  <c r="CB78" i="10"/>
  <c r="CB79" i="10" s="1"/>
  <c r="CA78" i="10"/>
  <c r="CA79" i="10" s="1"/>
  <c r="BZ78" i="10"/>
  <c r="BZ79" i="10" s="1"/>
  <c r="BY78" i="10"/>
  <c r="BY79" i="10" s="1"/>
  <c r="BX78" i="10"/>
  <c r="BX79" i="10" s="1"/>
  <c r="BV78" i="10"/>
  <c r="BV79" i="10" s="1"/>
  <c r="BT78" i="10"/>
  <c r="BT79" i="10" s="1"/>
  <c r="BS78" i="10"/>
  <c r="BR78" i="10"/>
  <c r="BR79" i="10" s="1"/>
  <c r="BQ78" i="10"/>
  <c r="BQ79" i="10" s="1"/>
  <c r="BP78" i="10"/>
  <c r="BP79" i="10" s="1"/>
  <c r="BO78" i="10"/>
  <c r="BN78" i="10"/>
  <c r="BN79" i="10" s="1"/>
  <c r="BM78" i="10"/>
  <c r="BM79" i="10" s="1"/>
  <c r="BL78" i="10"/>
  <c r="BL79" i="10" s="1"/>
  <c r="BJ78" i="10"/>
  <c r="BJ79" i="10" s="1"/>
  <c r="BH78" i="10"/>
  <c r="BH79" i="10" s="1"/>
  <c r="BG78" i="10"/>
  <c r="BG79" i="10" s="1"/>
  <c r="BF78" i="10"/>
  <c r="BF79" i="10" s="1"/>
  <c r="BE78" i="10"/>
  <c r="BE79" i="10" s="1"/>
  <c r="BD78" i="10"/>
  <c r="BD79" i="10" s="1"/>
  <c r="BC78" i="10"/>
  <c r="BC79" i="10" s="1"/>
  <c r="BB78" i="10"/>
  <c r="BB79" i="10" s="1"/>
  <c r="BA78" i="10"/>
  <c r="BA79" i="10" s="1"/>
  <c r="AZ78" i="10"/>
  <c r="AZ79" i="10" s="1"/>
  <c r="AX78" i="10"/>
  <c r="AX79" i="10" s="1"/>
  <c r="AV78" i="10"/>
  <c r="L78" i="10"/>
  <c r="L79" i="10" s="1"/>
  <c r="K78" i="10"/>
  <c r="K79" i="10" s="1"/>
  <c r="CR77" i="10"/>
  <c r="CG77" i="10"/>
  <c r="BU77" i="10"/>
  <c r="BI77" i="10"/>
  <c r="AW77" i="10"/>
  <c r="W77" i="10"/>
  <c r="V77" i="10"/>
  <c r="U77" i="10"/>
  <c r="T77" i="10"/>
  <c r="S77" i="10"/>
  <c r="R77" i="10"/>
  <c r="Q77" i="10"/>
  <c r="P77" i="10"/>
  <c r="O77" i="10"/>
  <c r="N77" i="10"/>
  <c r="J77" i="10"/>
  <c r="C77" i="10"/>
  <c r="CR76" i="10"/>
  <c r="W76" i="10"/>
  <c r="V76" i="10"/>
  <c r="U76" i="10"/>
  <c r="T76" i="10"/>
  <c r="S76" i="10"/>
  <c r="R76" i="10"/>
  <c r="Q76" i="10"/>
  <c r="P76" i="10"/>
  <c r="O76" i="10"/>
  <c r="N76" i="10"/>
  <c r="J76" i="10"/>
  <c r="C76" i="10"/>
  <c r="CR75" i="10"/>
  <c r="W75" i="10"/>
  <c r="V75" i="10"/>
  <c r="U75" i="10"/>
  <c r="T75" i="10"/>
  <c r="S75" i="10"/>
  <c r="R75" i="10"/>
  <c r="Q75" i="10"/>
  <c r="P75" i="10"/>
  <c r="O75" i="10"/>
  <c r="N75" i="10"/>
  <c r="J75" i="10"/>
  <c r="C75" i="10"/>
  <c r="CR74" i="10"/>
  <c r="CG74" i="10"/>
  <c r="CI74" i="10" s="1"/>
  <c r="BU74" i="10"/>
  <c r="BW74" i="10" s="1"/>
  <c r="BW72" i="10" s="1"/>
  <c r="BW73" i="10" s="1"/>
  <c r="BI74" i="10"/>
  <c r="BK74" i="10" s="1"/>
  <c r="AW74" i="10"/>
  <c r="AY74" i="10" s="1"/>
  <c r="W74" i="10"/>
  <c r="V74" i="10"/>
  <c r="U74" i="10"/>
  <c r="T74" i="10"/>
  <c r="S74" i="10"/>
  <c r="R74" i="10"/>
  <c r="Q74" i="10"/>
  <c r="P74" i="10"/>
  <c r="N74" i="10"/>
  <c r="J74" i="10"/>
  <c r="C74" i="10"/>
  <c r="CQ72" i="10"/>
  <c r="CQ73" i="10" s="1"/>
  <c r="CP72" i="10"/>
  <c r="CP73" i="10" s="1"/>
  <c r="CO72" i="10"/>
  <c r="CO73" i="10" s="1"/>
  <c r="CN72" i="10"/>
  <c r="CN73" i="10" s="1"/>
  <c r="CM72" i="10"/>
  <c r="CM73" i="10" s="1"/>
  <c r="CL72" i="10"/>
  <c r="CL73" i="10" s="1"/>
  <c r="CK72" i="10"/>
  <c r="CK73" i="10" s="1"/>
  <c r="CJ72" i="10"/>
  <c r="CJ73" i="10" s="1"/>
  <c r="CH72" i="10"/>
  <c r="CH73" i="10" s="1"/>
  <c r="CF72" i="10"/>
  <c r="CF73" i="10" s="1"/>
  <c r="CE72" i="10"/>
  <c r="CE73" i="10" s="1"/>
  <c r="CD72" i="10"/>
  <c r="CD73" i="10" s="1"/>
  <c r="CC72" i="10"/>
  <c r="CC73" i="10" s="1"/>
  <c r="CB72" i="10"/>
  <c r="CB73" i="10" s="1"/>
  <c r="CA72" i="10"/>
  <c r="CA73" i="10" s="1"/>
  <c r="BZ72" i="10"/>
  <c r="BZ73" i="10" s="1"/>
  <c r="BY72" i="10"/>
  <c r="BY73" i="10" s="1"/>
  <c r="BX72" i="10"/>
  <c r="BX73" i="10" s="1"/>
  <c r="BV72" i="10"/>
  <c r="BV73" i="10" s="1"/>
  <c r="BT72" i="10"/>
  <c r="BT73" i="10" s="1"/>
  <c r="BS72" i="10"/>
  <c r="BS73" i="10" s="1"/>
  <c r="BR72" i="10"/>
  <c r="BR73" i="10" s="1"/>
  <c r="BQ72" i="10"/>
  <c r="BQ73" i="10" s="1"/>
  <c r="BP72" i="10"/>
  <c r="BP73" i="10" s="1"/>
  <c r="BO72" i="10"/>
  <c r="BO73" i="10" s="1"/>
  <c r="BN72" i="10"/>
  <c r="BN73" i="10" s="1"/>
  <c r="BM72" i="10"/>
  <c r="BM73" i="10" s="1"/>
  <c r="BL72" i="10"/>
  <c r="BL73" i="10" s="1"/>
  <c r="BJ72" i="10"/>
  <c r="BJ73" i="10" s="1"/>
  <c r="BH72" i="10"/>
  <c r="BH73" i="10" s="1"/>
  <c r="BG72" i="10"/>
  <c r="BG73" i="10" s="1"/>
  <c r="BF72" i="10"/>
  <c r="BF73" i="10" s="1"/>
  <c r="BE72" i="10"/>
  <c r="BE73" i="10" s="1"/>
  <c r="BD72" i="10"/>
  <c r="BD73" i="10" s="1"/>
  <c r="BC72" i="10"/>
  <c r="BC73" i="10" s="1"/>
  <c r="BB72" i="10"/>
  <c r="BB73" i="10" s="1"/>
  <c r="BA72" i="10"/>
  <c r="BA73" i="10" s="1"/>
  <c r="AZ72" i="10"/>
  <c r="AZ73" i="10" s="1"/>
  <c r="AX72" i="10"/>
  <c r="AX73" i="10" s="1"/>
  <c r="AV72" i="10"/>
  <c r="AV73" i="10" s="1"/>
  <c r="L72" i="10"/>
  <c r="L73" i="10" s="1"/>
  <c r="K72" i="10"/>
  <c r="K73" i="10" s="1"/>
  <c r="CR71" i="10"/>
  <c r="CG71" i="10"/>
  <c r="BU71" i="10"/>
  <c r="BI71" i="10"/>
  <c r="AW71" i="10"/>
  <c r="W71" i="10"/>
  <c r="V71" i="10"/>
  <c r="U71" i="10"/>
  <c r="T71" i="10"/>
  <c r="S71" i="10"/>
  <c r="R71" i="10"/>
  <c r="Q71" i="10"/>
  <c r="P71" i="10"/>
  <c r="O71" i="10"/>
  <c r="N71" i="10"/>
  <c r="J71" i="10"/>
  <c r="C71" i="10"/>
  <c r="CR70" i="10"/>
  <c r="CG70" i="10"/>
  <c r="W70" i="10"/>
  <c r="V70" i="10"/>
  <c r="U70" i="10"/>
  <c r="T70" i="10"/>
  <c r="S70" i="10"/>
  <c r="R70" i="10"/>
  <c r="Q70" i="10"/>
  <c r="P70" i="10"/>
  <c r="O70" i="10"/>
  <c r="N70" i="10"/>
  <c r="J70" i="10"/>
  <c r="C70" i="10"/>
  <c r="CR69" i="10"/>
  <c r="CG69" i="10"/>
  <c r="W69" i="10"/>
  <c r="V69" i="10"/>
  <c r="U69" i="10"/>
  <c r="T69" i="10"/>
  <c r="S69" i="10"/>
  <c r="R69" i="10"/>
  <c r="Q69" i="10"/>
  <c r="P69" i="10"/>
  <c r="O69" i="10"/>
  <c r="N69" i="10"/>
  <c r="J69" i="10"/>
  <c r="C69" i="10"/>
  <c r="CR68" i="10"/>
  <c r="CG68" i="10"/>
  <c r="CI68" i="10" s="1"/>
  <c r="BU68" i="10"/>
  <c r="BW68" i="10" s="1"/>
  <c r="BI68" i="10"/>
  <c r="BK68" i="10" s="1"/>
  <c r="AW68" i="10"/>
  <c r="AY68" i="10" s="1"/>
  <c r="W68" i="10"/>
  <c r="V68" i="10"/>
  <c r="U68" i="10"/>
  <c r="T68" i="10"/>
  <c r="S68" i="10"/>
  <c r="R68" i="10"/>
  <c r="Q68" i="10"/>
  <c r="P68" i="10"/>
  <c r="N68" i="10"/>
  <c r="J68" i="10"/>
  <c r="C68" i="10"/>
  <c r="CQ66" i="10"/>
  <c r="CQ67" i="10" s="1"/>
  <c r="CP66" i="10"/>
  <c r="CP67" i="10" s="1"/>
  <c r="CO66" i="10"/>
  <c r="CO67" i="10" s="1"/>
  <c r="CN66" i="10"/>
  <c r="CN67" i="10" s="1"/>
  <c r="CM66" i="10"/>
  <c r="CM67" i="10" s="1"/>
  <c r="CL66" i="10"/>
  <c r="CL67" i="10" s="1"/>
  <c r="CK66" i="10"/>
  <c r="CK67" i="10" s="1"/>
  <c r="CJ66" i="10"/>
  <c r="CJ67" i="10" s="1"/>
  <c r="CH66" i="10"/>
  <c r="CH67" i="10" s="1"/>
  <c r="CF66" i="10"/>
  <c r="CF67" i="10" s="1"/>
  <c r="CE66" i="10"/>
  <c r="CD66" i="10"/>
  <c r="CD67" i="10" s="1"/>
  <c r="CC66" i="10"/>
  <c r="CC67" i="10" s="1"/>
  <c r="CB66" i="10"/>
  <c r="CB67" i="10" s="1"/>
  <c r="CA66" i="10"/>
  <c r="BZ66" i="10"/>
  <c r="BZ67" i="10" s="1"/>
  <c r="BY66" i="10"/>
  <c r="BY67" i="10" s="1"/>
  <c r="BX66" i="10"/>
  <c r="BX67" i="10" s="1"/>
  <c r="BV66" i="10"/>
  <c r="BV67" i="10" s="1"/>
  <c r="BT66" i="10"/>
  <c r="BS66" i="10"/>
  <c r="BS67" i="10" s="1"/>
  <c r="BR66" i="10"/>
  <c r="BR67" i="10" s="1"/>
  <c r="BQ66" i="10"/>
  <c r="BQ67" i="10" s="1"/>
  <c r="BP66" i="10"/>
  <c r="BP67" i="10" s="1"/>
  <c r="BO66" i="10"/>
  <c r="BO67" i="10" s="1"/>
  <c r="BN66" i="10"/>
  <c r="BN67" i="10" s="1"/>
  <c r="BM66" i="10"/>
  <c r="BM67" i="10" s="1"/>
  <c r="BL66" i="10"/>
  <c r="BL67" i="10" s="1"/>
  <c r="BJ66" i="10"/>
  <c r="BJ67" i="10" s="1"/>
  <c r="BH66" i="10"/>
  <c r="BH67" i="10" s="1"/>
  <c r="BG66" i="10"/>
  <c r="BG67" i="10" s="1"/>
  <c r="BF66" i="10"/>
  <c r="BF67" i="10" s="1"/>
  <c r="BE66" i="10"/>
  <c r="BE67" i="10" s="1"/>
  <c r="BD66" i="10"/>
  <c r="BD67" i="10" s="1"/>
  <c r="BC66" i="10"/>
  <c r="BC67" i="10" s="1"/>
  <c r="BB66" i="10"/>
  <c r="BB67" i="10" s="1"/>
  <c r="BA66" i="10"/>
  <c r="BA67" i="10" s="1"/>
  <c r="AZ66" i="10"/>
  <c r="AZ67" i="10" s="1"/>
  <c r="AX66" i="10"/>
  <c r="AX67" i="10" s="1"/>
  <c r="AV66" i="10"/>
  <c r="L66" i="10"/>
  <c r="L67" i="10" s="1"/>
  <c r="K66" i="10"/>
  <c r="K67" i="10" s="1"/>
  <c r="AV46" i="10"/>
  <c r="BI31" i="10"/>
  <c r="C87" i="10"/>
  <c r="C88" i="10"/>
  <c r="C89" i="10"/>
  <c r="C86" i="10"/>
  <c r="C63" i="10"/>
  <c r="C64" i="10"/>
  <c r="C65" i="10"/>
  <c r="C62" i="10"/>
  <c r="C56" i="10"/>
  <c r="C57" i="10"/>
  <c r="C58" i="10"/>
  <c r="C59" i="10"/>
  <c r="C49" i="10"/>
  <c r="C50" i="10"/>
  <c r="C51" i="10"/>
  <c r="C52" i="10"/>
  <c r="C55" i="10"/>
  <c r="C48" i="10"/>
  <c r="C35" i="10"/>
  <c r="C36" i="10"/>
  <c r="C37" i="10"/>
  <c r="C38" i="10"/>
  <c r="C39" i="10"/>
  <c r="C40" i="10"/>
  <c r="C41" i="10"/>
  <c r="C42" i="10"/>
  <c r="C43" i="10"/>
  <c r="C44" i="10"/>
  <c r="C34" i="10"/>
  <c r="C28" i="10"/>
  <c r="C29" i="10"/>
  <c r="C30" i="10"/>
  <c r="C31" i="10"/>
  <c r="C32" i="10"/>
  <c r="C27" i="10"/>
  <c r="C17" i="10"/>
  <c r="C24" i="10"/>
  <c r="C25" i="10"/>
  <c r="C11" i="10"/>
  <c r="C12" i="10"/>
  <c r="C13" i="10"/>
  <c r="C14" i="10"/>
  <c r="C15" i="10"/>
  <c r="C16" i="10"/>
  <c r="C18" i="10"/>
  <c r="C19" i="10"/>
  <c r="C20" i="10"/>
  <c r="C21" i="10"/>
  <c r="C22" i="10"/>
  <c r="C10" i="10"/>
  <c r="N89" i="10"/>
  <c r="P89" i="10"/>
  <c r="Q89" i="10"/>
  <c r="R89" i="10"/>
  <c r="S89" i="10"/>
  <c r="T89" i="10"/>
  <c r="U89" i="10"/>
  <c r="V89" i="10"/>
  <c r="W89" i="10"/>
  <c r="N88" i="10"/>
  <c r="O88" i="10"/>
  <c r="P88" i="10"/>
  <c r="Q88" i="10"/>
  <c r="R88" i="10"/>
  <c r="S88" i="10"/>
  <c r="T88" i="10"/>
  <c r="U88" i="10"/>
  <c r="V88" i="10"/>
  <c r="W88" i="10"/>
  <c r="N87" i="10"/>
  <c r="O87" i="10"/>
  <c r="P87" i="10"/>
  <c r="Q87" i="10"/>
  <c r="R87" i="10"/>
  <c r="S87" i="10"/>
  <c r="T87" i="10"/>
  <c r="U87" i="10"/>
  <c r="V87" i="10"/>
  <c r="W87" i="10"/>
  <c r="N86" i="10"/>
  <c r="P86" i="10"/>
  <c r="Q86" i="10"/>
  <c r="R86" i="10"/>
  <c r="S86" i="10"/>
  <c r="T86" i="10"/>
  <c r="U86" i="10"/>
  <c r="V86" i="10"/>
  <c r="W86" i="10"/>
  <c r="N65" i="10"/>
  <c r="P65" i="10"/>
  <c r="Q65" i="10"/>
  <c r="R65" i="10"/>
  <c r="S65" i="10"/>
  <c r="T65" i="10"/>
  <c r="U65" i="10"/>
  <c r="V65" i="10"/>
  <c r="W65" i="10"/>
  <c r="N64" i="10"/>
  <c r="O64" i="10"/>
  <c r="P64" i="10"/>
  <c r="Q64" i="10"/>
  <c r="R64" i="10"/>
  <c r="S64" i="10"/>
  <c r="T64" i="10"/>
  <c r="U64" i="10"/>
  <c r="V64" i="10"/>
  <c r="W64" i="10"/>
  <c r="N63" i="10"/>
  <c r="O63" i="10"/>
  <c r="P63" i="10"/>
  <c r="Q63" i="10"/>
  <c r="R63" i="10"/>
  <c r="S63" i="10"/>
  <c r="T63" i="10"/>
  <c r="U63" i="10"/>
  <c r="V63" i="10"/>
  <c r="W63" i="10"/>
  <c r="N62" i="10"/>
  <c r="P62" i="10"/>
  <c r="Q62" i="10"/>
  <c r="R62" i="10"/>
  <c r="S62" i="10"/>
  <c r="T62" i="10"/>
  <c r="U62" i="10"/>
  <c r="V62" i="10"/>
  <c r="W62" i="10"/>
  <c r="N59" i="10"/>
  <c r="O59" i="10"/>
  <c r="P59" i="10"/>
  <c r="Q59" i="10"/>
  <c r="R59" i="10"/>
  <c r="S59" i="10"/>
  <c r="T59" i="10"/>
  <c r="U59" i="10"/>
  <c r="V59" i="10"/>
  <c r="W59" i="10"/>
  <c r="N58" i="10"/>
  <c r="O58" i="10"/>
  <c r="P58" i="10"/>
  <c r="Q58" i="10"/>
  <c r="R58" i="10"/>
  <c r="S58" i="10"/>
  <c r="T58" i="10"/>
  <c r="U58" i="10"/>
  <c r="N57" i="10"/>
  <c r="O57" i="10"/>
  <c r="P57" i="10"/>
  <c r="Q57" i="10"/>
  <c r="R57" i="10"/>
  <c r="S57" i="10"/>
  <c r="T57" i="10"/>
  <c r="U57" i="10"/>
  <c r="V57" i="10"/>
  <c r="W57" i="10"/>
  <c r="N56" i="10"/>
  <c r="P56" i="10"/>
  <c r="Q56" i="10"/>
  <c r="R56" i="10"/>
  <c r="S56" i="10"/>
  <c r="T56" i="10"/>
  <c r="U56" i="10"/>
  <c r="V56" i="10"/>
  <c r="W56" i="10"/>
  <c r="N55" i="10"/>
  <c r="P55" i="10"/>
  <c r="Q55" i="10"/>
  <c r="R55" i="10"/>
  <c r="S55" i="10"/>
  <c r="T55" i="10"/>
  <c r="U55" i="10"/>
  <c r="V55" i="10"/>
  <c r="W55" i="10"/>
  <c r="N52" i="10"/>
  <c r="O52" i="10"/>
  <c r="P52" i="10"/>
  <c r="Q52" i="10"/>
  <c r="R52" i="10"/>
  <c r="S52" i="10"/>
  <c r="T52" i="10"/>
  <c r="U52" i="10"/>
  <c r="V52" i="10"/>
  <c r="W52" i="10"/>
  <c r="N51" i="10"/>
  <c r="O51" i="10"/>
  <c r="P51" i="10"/>
  <c r="Q51" i="10"/>
  <c r="R51" i="10"/>
  <c r="S51" i="10"/>
  <c r="T51" i="10"/>
  <c r="U51" i="10"/>
  <c r="V51" i="10"/>
  <c r="W51" i="10"/>
  <c r="N50" i="10"/>
  <c r="P50" i="10"/>
  <c r="Q50" i="10"/>
  <c r="R50" i="10"/>
  <c r="S50" i="10"/>
  <c r="T50" i="10"/>
  <c r="U50" i="10"/>
  <c r="V50" i="10"/>
  <c r="W50" i="10"/>
  <c r="N49" i="10"/>
  <c r="P49" i="10"/>
  <c r="Q49" i="10"/>
  <c r="R49" i="10"/>
  <c r="S49" i="10"/>
  <c r="T49" i="10"/>
  <c r="U49" i="10"/>
  <c r="V49" i="10"/>
  <c r="W49" i="10"/>
  <c r="N48" i="10"/>
  <c r="P48" i="10"/>
  <c r="Q48" i="10"/>
  <c r="R48" i="10"/>
  <c r="S48" i="10"/>
  <c r="T48" i="10"/>
  <c r="U48" i="10"/>
  <c r="V48" i="10"/>
  <c r="W48" i="10"/>
  <c r="N35" i="10"/>
  <c r="P35" i="10"/>
  <c r="Q35" i="10"/>
  <c r="R35" i="10"/>
  <c r="S35" i="10"/>
  <c r="T35" i="10"/>
  <c r="U35" i="10"/>
  <c r="V35" i="10"/>
  <c r="W35" i="10"/>
  <c r="N36" i="10"/>
  <c r="P36" i="10"/>
  <c r="Q36" i="10"/>
  <c r="R36" i="10"/>
  <c r="S36" i="10"/>
  <c r="T36" i="10"/>
  <c r="U36" i="10"/>
  <c r="V36" i="10"/>
  <c r="W36" i="10"/>
  <c r="N37" i="10"/>
  <c r="P37" i="10"/>
  <c r="Q37" i="10"/>
  <c r="R37" i="10"/>
  <c r="S37" i="10"/>
  <c r="T37" i="10"/>
  <c r="U37" i="10"/>
  <c r="V37" i="10"/>
  <c r="W37" i="10"/>
  <c r="N38" i="10"/>
  <c r="P38" i="10"/>
  <c r="Q38" i="10"/>
  <c r="R38" i="10"/>
  <c r="S38" i="10"/>
  <c r="T38" i="10"/>
  <c r="U38" i="10"/>
  <c r="V38" i="10"/>
  <c r="W38" i="10"/>
  <c r="N39" i="10"/>
  <c r="P39" i="10"/>
  <c r="Q39" i="10"/>
  <c r="R39" i="10"/>
  <c r="S39" i="10"/>
  <c r="T39" i="10"/>
  <c r="U39" i="10"/>
  <c r="V39" i="10"/>
  <c r="W39" i="10"/>
  <c r="N40" i="10"/>
  <c r="P40" i="10"/>
  <c r="Q40" i="10"/>
  <c r="R40" i="10"/>
  <c r="S40" i="10"/>
  <c r="T40" i="10"/>
  <c r="U40" i="10"/>
  <c r="V40" i="10"/>
  <c r="W40" i="10"/>
  <c r="N41" i="10"/>
  <c r="P41" i="10"/>
  <c r="Q41" i="10"/>
  <c r="R41" i="10"/>
  <c r="S41" i="10"/>
  <c r="T41" i="10"/>
  <c r="U41" i="10"/>
  <c r="V41" i="10"/>
  <c r="W41" i="10"/>
  <c r="N42" i="10"/>
  <c r="P42" i="10"/>
  <c r="Q42" i="10"/>
  <c r="R42" i="10"/>
  <c r="S42" i="10"/>
  <c r="T42" i="10"/>
  <c r="U42" i="10"/>
  <c r="V42" i="10"/>
  <c r="W42" i="10"/>
  <c r="N43" i="10"/>
  <c r="P43" i="10"/>
  <c r="Q43" i="10"/>
  <c r="R43" i="10"/>
  <c r="S43" i="10"/>
  <c r="T43" i="10"/>
  <c r="U43" i="10"/>
  <c r="V43" i="10"/>
  <c r="W43" i="10"/>
  <c r="N44" i="10"/>
  <c r="P44" i="10"/>
  <c r="Q44" i="10"/>
  <c r="R44" i="10"/>
  <c r="S44" i="10"/>
  <c r="T44" i="10"/>
  <c r="U44" i="10"/>
  <c r="V44" i="10"/>
  <c r="W44" i="10"/>
  <c r="N34" i="10"/>
  <c r="P34" i="10"/>
  <c r="Q34" i="10"/>
  <c r="R34" i="10"/>
  <c r="S34" i="10"/>
  <c r="T34" i="10"/>
  <c r="U34" i="10"/>
  <c r="V34" i="10"/>
  <c r="W34" i="10"/>
  <c r="N28" i="10"/>
  <c r="P28" i="10"/>
  <c r="Q28" i="10"/>
  <c r="R28" i="10"/>
  <c r="S28" i="10"/>
  <c r="T28" i="10"/>
  <c r="U28" i="10"/>
  <c r="V28" i="10"/>
  <c r="W28" i="10"/>
  <c r="N29" i="10"/>
  <c r="P29" i="10"/>
  <c r="Q29" i="10"/>
  <c r="R29" i="10"/>
  <c r="S29" i="10"/>
  <c r="T29" i="10"/>
  <c r="U29" i="10"/>
  <c r="V29" i="10"/>
  <c r="W29" i="10"/>
  <c r="N30" i="10"/>
  <c r="P30" i="10"/>
  <c r="Q30" i="10"/>
  <c r="R30" i="10"/>
  <c r="S30" i="10"/>
  <c r="T30" i="10"/>
  <c r="U30" i="10"/>
  <c r="V30" i="10"/>
  <c r="W30" i="10"/>
  <c r="N31" i="10"/>
  <c r="P31" i="10"/>
  <c r="Q31" i="10"/>
  <c r="R31" i="10"/>
  <c r="S31" i="10"/>
  <c r="T31" i="10"/>
  <c r="U31" i="10"/>
  <c r="V31" i="10"/>
  <c r="W31" i="10"/>
  <c r="N32" i="10"/>
  <c r="P32" i="10"/>
  <c r="Q32" i="10"/>
  <c r="R32" i="10"/>
  <c r="S32" i="10"/>
  <c r="T32" i="10"/>
  <c r="U32" i="10"/>
  <c r="V32" i="10"/>
  <c r="W32" i="10"/>
  <c r="N27" i="10"/>
  <c r="P27" i="10"/>
  <c r="R27" i="10"/>
  <c r="S27" i="10"/>
  <c r="T27" i="10"/>
  <c r="U27" i="10"/>
  <c r="V27" i="10"/>
  <c r="W27" i="10"/>
  <c r="CR24" i="10"/>
  <c r="CR25" i="10"/>
  <c r="CR27" i="10"/>
  <c r="CR28" i="10"/>
  <c r="CR29" i="10"/>
  <c r="CR30" i="10"/>
  <c r="CR31" i="10"/>
  <c r="CR34" i="10"/>
  <c r="CR35" i="10"/>
  <c r="CR36" i="10"/>
  <c r="CR37" i="10"/>
  <c r="CR38" i="10"/>
  <c r="CR39" i="10"/>
  <c r="CR40" i="10"/>
  <c r="CR41" i="10"/>
  <c r="CR42" i="10"/>
  <c r="CR43" i="10"/>
  <c r="CR44" i="10"/>
  <c r="CR48" i="10"/>
  <c r="CR49" i="10"/>
  <c r="CR50" i="10"/>
  <c r="CR51" i="10"/>
  <c r="CR52" i="10"/>
  <c r="CR55" i="10"/>
  <c r="CR56" i="10"/>
  <c r="CR57" i="10"/>
  <c r="CR58" i="10"/>
  <c r="CR59" i="10"/>
  <c r="CR62" i="10"/>
  <c r="CR64" i="10"/>
  <c r="CR65" i="10"/>
  <c r="CR86" i="10"/>
  <c r="CR87" i="10"/>
  <c r="CR88" i="10"/>
  <c r="CR89" i="10"/>
  <c r="CR11" i="10"/>
  <c r="CR12" i="10"/>
  <c r="CR13" i="10"/>
  <c r="CR14" i="10"/>
  <c r="CR15" i="10"/>
  <c r="CR16" i="10"/>
  <c r="CR17" i="10"/>
  <c r="CR18" i="10"/>
  <c r="CR19" i="10"/>
  <c r="CR20" i="10"/>
  <c r="CR21" i="10"/>
  <c r="CR22" i="10"/>
  <c r="CR10" i="10"/>
  <c r="J62" i="10"/>
  <c r="J49" i="10"/>
  <c r="S33" i="10" l="1"/>
  <c r="CE67" i="10"/>
  <c r="CA67" i="10"/>
  <c r="BT67" i="10"/>
  <c r="BS79" i="10"/>
  <c r="BO79" i="10"/>
  <c r="N78" i="10"/>
  <c r="N79" i="10" s="1"/>
  <c r="P26" i="10"/>
  <c r="V33" i="10"/>
  <c r="N26" i="10"/>
  <c r="U33" i="10"/>
  <c r="T33" i="10"/>
  <c r="W46" i="10"/>
  <c r="W47" i="10" s="1"/>
  <c r="CG78" i="10"/>
  <c r="CG79" i="10" s="1"/>
  <c r="V78" i="10"/>
  <c r="V79" i="10" s="1"/>
  <c r="R33" i="10"/>
  <c r="N94" i="10"/>
  <c r="S46" i="10"/>
  <c r="R46" i="10"/>
  <c r="T26" i="10"/>
  <c r="Q46" i="10"/>
  <c r="W26" i="10"/>
  <c r="U26" i="10"/>
  <c r="N33" i="10"/>
  <c r="S26" i="10"/>
  <c r="M82" i="10"/>
  <c r="R94" i="10"/>
  <c r="U46" i="10"/>
  <c r="Q33" i="10"/>
  <c r="T46" i="10"/>
  <c r="V26" i="10"/>
  <c r="P33" i="10"/>
  <c r="P46" i="10"/>
  <c r="R26" i="10"/>
  <c r="N46" i="10"/>
  <c r="U94" i="10"/>
  <c r="Q26" i="10"/>
  <c r="W33" i="10"/>
  <c r="T94" i="10"/>
  <c r="S94" i="10"/>
  <c r="O68" i="10"/>
  <c r="Q94" i="10"/>
  <c r="V46" i="10"/>
  <c r="P94" i="10"/>
  <c r="P78" i="10"/>
  <c r="P79" i="10" s="1"/>
  <c r="W94" i="10"/>
  <c r="V94" i="10"/>
  <c r="S78" i="10"/>
  <c r="BK78" i="10"/>
  <c r="CR78" i="10"/>
  <c r="J72" i="10"/>
  <c r="J73" i="10" s="1"/>
  <c r="J66" i="10"/>
  <c r="J67" i="10" s="1"/>
  <c r="R78" i="10"/>
  <c r="R79" i="10" s="1"/>
  <c r="CS80" i="10"/>
  <c r="AW78" i="10"/>
  <c r="AW79" i="10" s="1"/>
  <c r="CS83" i="10"/>
  <c r="BI78" i="10"/>
  <c r="CS81" i="10"/>
  <c r="W78" i="10"/>
  <c r="Q78" i="10"/>
  <c r="Q79" i="10" s="1"/>
  <c r="BU78" i="10"/>
  <c r="BU79" i="10" s="1"/>
  <c r="U72" i="10"/>
  <c r="U73" i="10" s="1"/>
  <c r="CS82" i="10"/>
  <c r="T78" i="10"/>
  <c r="T79" i="10" s="1"/>
  <c r="J78" i="10"/>
  <c r="J79" i="10" s="1"/>
  <c r="U78" i="10"/>
  <c r="U79" i="10" s="1"/>
  <c r="M81" i="10"/>
  <c r="O83" i="10"/>
  <c r="AV79" i="10"/>
  <c r="CR79" i="10" s="1"/>
  <c r="M80" i="10"/>
  <c r="AY80" i="10"/>
  <c r="M83" i="10"/>
  <c r="CS75" i="10"/>
  <c r="N72" i="10"/>
  <c r="N73" i="10" s="1"/>
  <c r="CS76" i="10"/>
  <c r="V72" i="10"/>
  <c r="V73" i="10" s="1"/>
  <c r="S72" i="10"/>
  <c r="S73" i="10" s="1"/>
  <c r="P72" i="10"/>
  <c r="P73" i="10" s="1"/>
  <c r="AW72" i="10"/>
  <c r="AW73" i="10" s="1"/>
  <c r="W72" i="10"/>
  <c r="W73" i="10" s="1"/>
  <c r="CS77" i="10"/>
  <c r="CS74" i="10"/>
  <c r="R72" i="10"/>
  <c r="R73" i="10" s="1"/>
  <c r="Q72" i="10"/>
  <c r="Q73" i="10" s="1"/>
  <c r="T72" i="10"/>
  <c r="T73" i="10" s="1"/>
  <c r="M76" i="10"/>
  <c r="CR72" i="10"/>
  <c r="M77" i="10"/>
  <c r="M75" i="10"/>
  <c r="BK72" i="10"/>
  <c r="BK73" i="10" s="1"/>
  <c r="CR73" i="10"/>
  <c r="CG72" i="10"/>
  <c r="CG73" i="10" s="1"/>
  <c r="CI72" i="10"/>
  <c r="CI73" i="10" s="1"/>
  <c r="AY72" i="10"/>
  <c r="AY73" i="10" s="1"/>
  <c r="O74" i="10"/>
  <c r="BI72" i="10"/>
  <c r="BI73" i="10" s="1"/>
  <c r="BU72" i="10"/>
  <c r="BU73" i="10" s="1"/>
  <c r="M74" i="10"/>
  <c r="V66" i="10"/>
  <c r="V67" i="10" s="1"/>
  <c r="N66" i="10"/>
  <c r="N67" i="10" s="1"/>
  <c r="CS68" i="10"/>
  <c r="S66" i="10"/>
  <c r="S67" i="10" s="1"/>
  <c r="W66" i="10"/>
  <c r="W67" i="10" s="1"/>
  <c r="CS69" i="10"/>
  <c r="P66" i="10"/>
  <c r="P67" i="10" s="1"/>
  <c r="CI66" i="10"/>
  <c r="CI67" i="10" s="1"/>
  <c r="CR66" i="10"/>
  <c r="R66" i="10"/>
  <c r="R67" i="10" s="1"/>
  <c r="M70" i="10"/>
  <c r="T66" i="10"/>
  <c r="T67" i="10" s="1"/>
  <c r="BK66" i="10"/>
  <c r="BK67" i="10" s="1"/>
  <c r="U66" i="10"/>
  <c r="U67" i="10" s="1"/>
  <c r="CS70" i="10"/>
  <c r="Q66" i="10"/>
  <c r="Q67" i="10" s="1"/>
  <c r="AV67" i="10"/>
  <c r="M69" i="10"/>
  <c r="M71" i="10"/>
  <c r="CS71" i="10"/>
  <c r="AY66" i="10"/>
  <c r="AY67" i="10" s="1"/>
  <c r="BW66" i="10"/>
  <c r="AW66" i="10"/>
  <c r="AW67" i="10" s="1"/>
  <c r="BI66" i="10"/>
  <c r="BI67" i="10" s="1"/>
  <c r="BU66" i="10"/>
  <c r="CG66" i="10"/>
  <c r="CG67" i="10" s="1"/>
  <c r="M68" i="10"/>
  <c r="CS62" i="10"/>
  <c r="CS49" i="10"/>
  <c r="J59" i="10"/>
  <c r="CS59" i="10" s="1"/>
  <c r="BU89" i="10"/>
  <c r="J89" i="10"/>
  <c r="CS89" i="10" s="1"/>
  <c r="J65" i="10"/>
  <c r="CS65" i="10" s="1"/>
  <c r="J52" i="10"/>
  <c r="CS52" i="10" s="1"/>
  <c r="BW67" i="10" l="1"/>
  <c r="BU67" i="10"/>
  <c r="CR67" i="10"/>
  <c r="CS67" i="10" s="1"/>
  <c r="W79" i="10"/>
  <c r="BI79" i="10"/>
  <c r="S79" i="10"/>
  <c r="BK79" i="10"/>
  <c r="Q47" i="10"/>
  <c r="T47" i="10"/>
  <c r="R47" i="10"/>
  <c r="P47" i="10"/>
  <c r="S47" i="10"/>
  <c r="U47" i="10"/>
  <c r="N47" i="10"/>
  <c r="V47" i="10"/>
  <c r="M78" i="10"/>
  <c r="CS79" i="10"/>
  <c r="CS78" i="10"/>
  <c r="AY78" i="10"/>
  <c r="AY79" i="10" s="1"/>
  <c r="O80" i="10"/>
  <c r="O78" i="10" s="1"/>
  <c r="O72" i="10"/>
  <c r="O73" i="10" s="1"/>
  <c r="CS72" i="10"/>
  <c r="CS66" i="10"/>
  <c r="CS73" i="10"/>
  <c r="M72" i="10"/>
  <c r="M73" i="10" s="1"/>
  <c r="M66" i="10"/>
  <c r="M67" i="10" s="1"/>
  <c r="O66" i="10"/>
  <c r="O67" i="10" s="1"/>
  <c r="C6" i="12"/>
  <c r="AY6" i="12" s="1"/>
  <c r="C8" i="12"/>
  <c r="AY8" i="12" s="1"/>
  <c r="C7" i="12"/>
  <c r="AY7" i="12" s="1"/>
  <c r="J51" i="10"/>
  <c r="CS51" i="10" s="1"/>
  <c r="BU50" i="10"/>
  <c r="CG50" i="10"/>
  <c r="M79" i="10" l="1"/>
  <c r="O79" i="10"/>
  <c r="E104" i="10" l="1"/>
  <c r="F104" i="10"/>
  <c r="G104" i="10"/>
  <c r="H104" i="10"/>
  <c r="I104" i="10"/>
  <c r="D104" i="10"/>
  <c r="C104" i="10" l="1"/>
  <c r="X99" i="10"/>
  <c r="AK12" i="10"/>
  <c r="CS12" i="10"/>
  <c r="D103" i="10"/>
  <c r="E103" i="10"/>
  <c r="D102" i="10"/>
  <c r="E102" i="10"/>
  <c r="D101" i="10"/>
  <c r="E101" i="10"/>
  <c r="CE23" i="10"/>
  <c r="CF23" i="10"/>
  <c r="CG23" i="10"/>
  <c r="CH23" i="10"/>
  <c r="CI23" i="10"/>
  <c r="CJ23" i="10"/>
  <c r="CK23" i="10"/>
  <c r="CL23" i="10"/>
  <c r="CM23" i="10"/>
  <c r="CN23" i="10"/>
  <c r="CO23" i="10"/>
  <c r="CP23" i="10"/>
  <c r="CQ23" i="10"/>
  <c r="AW23" i="10"/>
  <c r="AX23" i="10"/>
  <c r="AY23" i="10"/>
  <c r="AZ23" i="10"/>
  <c r="BA23" i="10"/>
  <c r="BB23" i="10"/>
  <c r="BC23" i="10"/>
  <c r="BD23" i="10"/>
  <c r="BE23" i="10"/>
  <c r="BF23" i="10"/>
  <c r="BG23" i="10"/>
  <c r="BH23" i="10"/>
  <c r="BI23" i="10"/>
  <c r="BJ23" i="10"/>
  <c r="BK23" i="10"/>
  <c r="BL23" i="10"/>
  <c r="BM23" i="10"/>
  <c r="BN23" i="10"/>
  <c r="BO23" i="10"/>
  <c r="BP23" i="10"/>
  <c r="BQ23" i="10"/>
  <c r="BR23" i="10"/>
  <c r="BS23" i="10"/>
  <c r="BT23" i="10"/>
  <c r="BU23" i="10"/>
  <c r="BV23" i="10"/>
  <c r="BW23" i="10"/>
  <c r="BX23" i="10"/>
  <c r="BY23" i="10"/>
  <c r="BZ23" i="10"/>
  <c r="CA23" i="10"/>
  <c r="CB23" i="10"/>
  <c r="CC23" i="10"/>
  <c r="CD23" i="10"/>
  <c r="CN9" i="10"/>
  <c r="CO9" i="10"/>
  <c r="CP9" i="10"/>
  <c r="CQ9" i="10"/>
  <c r="AV9" i="10"/>
  <c r="AW9" i="10"/>
  <c r="AX9" i="10"/>
  <c r="AY9" i="10"/>
  <c r="AZ9" i="10"/>
  <c r="BA9" i="10"/>
  <c r="BB9" i="10"/>
  <c r="BC9" i="10"/>
  <c r="BD9" i="10"/>
  <c r="BE9" i="10"/>
  <c r="BF9" i="10"/>
  <c r="BG9" i="10"/>
  <c r="BH9" i="10"/>
  <c r="BI9" i="10"/>
  <c r="BJ9" i="10"/>
  <c r="BK9" i="10"/>
  <c r="BK8" i="10" s="1"/>
  <c r="BL9" i="10"/>
  <c r="BM9" i="10"/>
  <c r="BN9" i="10"/>
  <c r="BO9" i="10"/>
  <c r="BP9" i="10"/>
  <c r="BQ9" i="10"/>
  <c r="BR9" i="10"/>
  <c r="BS9" i="10"/>
  <c r="BT9" i="10"/>
  <c r="BU9" i="10"/>
  <c r="BV9" i="10"/>
  <c r="BW9" i="10"/>
  <c r="BX9" i="10"/>
  <c r="BY9" i="10"/>
  <c r="BZ9" i="10"/>
  <c r="CA9" i="10"/>
  <c r="CB9" i="10"/>
  <c r="CC9" i="10"/>
  <c r="CD9" i="10"/>
  <c r="CE9" i="10"/>
  <c r="CF9" i="10"/>
  <c r="CG9" i="10"/>
  <c r="CH9" i="10"/>
  <c r="CI9" i="10"/>
  <c r="CJ9" i="10"/>
  <c r="CK9" i="10"/>
  <c r="CL9" i="10"/>
  <c r="CM9" i="10"/>
  <c r="Y12" i="10"/>
  <c r="M12" i="10" s="1"/>
  <c r="AV8" i="10" l="1"/>
  <c r="BD8" i="10"/>
  <c r="BH8" i="10"/>
  <c r="BR8" i="10"/>
  <c r="BF8" i="10"/>
  <c r="AY8" i="10"/>
  <c r="BI8" i="10"/>
  <c r="AW8" i="10"/>
  <c r="BT8" i="10"/>
  <c r="BP8" i="10"/>
  <c r="BL8" i="10"/>
  <c r="BN8" i="10"/>
  <c r="BB8" i="10"/>
  <c r="BM8" i="10"/>
  <c r="AZ8" i="10"/>
  <c r="BQ8" i="10"/>
  <c r="BE8" i="10"/>
  <c r="BA8" i="10"/>
  <c r="BO8" i="10"/>
  <c r="BC8" i="10"/>
  <c r="BS8" i="10"/>
  <c r="BG8" i="10"/>
  <c r="BJ8" i="10"/>
  <c r="AX8" i="10"/>
  <c r="CS22" i="10"/>
  <c r="K9" i="10"/>
  <c r="K8" i="10" s="1"/>
  <c r="AJ99" i="10"/>
  <c r="AV99" i="10"/>
  <c r="AK25" i="10"/>
  <c r="AM25" i="10" s="1"/>
  <c r="Y25" i="10"/>
  <c r="M25" i="10" s="1"/>
  <c r="AK24" i="10"/>
  <c r="M24" i="10" s="1"/>
  <c r="AR97" i="10"/>
  <c r="X23" i="10"/>
  <c r="AK22" i="10"/>
  <c r="M22" i="10" s="1"/>
  <c r="AK21" i="10"/>
  <c r="AM21" i="10" s="1"/>
  <c r="Y21" i="10"/>
  <c r="M21" i="10" s="1"/>
  <c r="Y20" i="10"/>
  <c r="M20" i="10" s="1"/>
  <c r="AK19" i="10"/>
  <c r="AM19" i="10" s="1"/>
  <c r="Y19" i="10"/>
  <c r="M19" i="10" s="1"/>
  <c r="AK18" i="10"/>
  <c r="AM18" i="10" s="1"/>
  <c r="Y18" i="10"/>
  <c r="M18" i="10" s="1"/>
  <c r="AK17" i="10"/>
  <c r="M17" i="10" s="1"/>
  <c r="Y16" i="10"/>
  <c r="M16" i="10" s="1"/>
  <c r="AK15" i="10"/>
  <c r="AM15" i="10" s="1"/>
  <c r="Y15" i="10"/>
  <c r="M15" i="10" s="1"/>
  <c r="AK14" i="10"/>
  <c r="Y14" i="10"/>
  <c r="AK13" i="10"/>
  <c r="AM13" i="10" s="1"/>
  <c r="Y13" i="10"/>
  <c r="AM12" i="10"/>
  <c r="AA12" i="10"/>
  <c r="O12" i="10" s="1"/>
  <c r="AK11" i="10"/>
  <c r="M11" i="10" s="1"/>
  <c r="X9" i="10"/>
  <c r="Q9" i="10"/>
  <c r="Q8" i="10" s="1"/>
  <c r="R9" i="10"/>
  <c r="R8" i="10" s="1"/>
  <c r="S9" i="10"/>
  <c r="S8" i="10" s="1"/>
  <c r="T9" i="10"/>
  <c r="T8" i="10" s="1"/>
  <c r="U9" i="10"/>
  <c r="U8" i="10" s="1"/>
  <c r="V9" i="10"/>
  <c r="V8" i="10" s="1"/>
  <c r="W9" i="10"/>
  <c r="W8" i="10" s="1"/>
  <c r="CS24" i="10"/>
  <c r="BU8" i="10"/>
  <c r="BV8" i="10"/>
  <c r="BW8" i="10"/>
  <c r="BX8" i="10"/>
  <c r="BY8" i="10"/>
  <c r="BZ8" i="10"/>
  <c r="CA8" i="10"/>
  <c r="CB8" i="10"/>
  <c r="CC8" i="10"/>
  <c r="CD8" i="10"/>
  <c r="CE8" i="10"/>
  <c r="CF8" i="10"/>
  <c r="CG8" i="10"/>
  <c r="CH8" i="10"/>
  <c r="CI8" i="10"/>
  <c r="CJ8" i="10"/>
  <c r="CK8" i="10"/>
  <c r="CL8" i="10"/>
  <c r="CM8" i="10"/>
  <c r="CN8" i="10"/>
  <c r="CO8" i="10"/>
  <c r="CP8" i="10"/>
  <c r="CQ8" i="10"/>
  <c r="CS21" i="10"/>
  <c r="CS13" i="10"/>
  <c r="CS25" i="10"/>
  <c r="CS20" i="10"/>
  <c r="CS19" i="10"/>
  <c r="CS18" i="10"/>
  <c r="CS17" i="10"/>
  <c r="CS16" i="10"/>
  <c r="CS15" i="10"/>
  <c r="CS14" i="10"/>
  <c r="CS11" i="10"/>
  <c r="J10" i="10"/>
  <c r="M13" i="10" l="1"/>
  <c r="AM14" i="10"/>
  <c r="M14" i="10"/>
  <c r="M23" i="10"/>
  <c r="AA15" i="10"/>
  <c r="O15" i="10" s="1"/>
  <c r="M9" i="10"/>
  <c r="M8" i="10" s="1"/>
  <c r="AA16" i="10"/>
  <c r="O16" i="10" s="1"/>
  <c r="AM24" i="10"/>
  <c r="AK23" i="10"/>
  <c r="J23" i="10"/>
  <c r="AM17" i="10"/>
  <c r="O17" i="10" s="1"/>
  <c r="AA25" i="10"/>
  <c r="O25" i="10" s="1"/>
  <c r="AA10" i="10"/>
  <c r="O10" i="10" s="1"/>
  <c r="Y9" i="10"/>
  <c r="AA18" i="10"/>
  <c r="O18" i="10" s="1"/>
  <c r="AK9" i="10"/>
  <c r="Y23" i="10"/>
  <c r="AA19" i="10"/>
  <c r="O19" i="10" s="1"/>
  <c r="AA13" i="10"/>
  <c r="O13" i="10" s="1"/>
  <c r="AA20" i="10"/>
  <c r="O20" i="10" s="1"/>
  <c r="AA21" i="10"/>
  <c r="O21" i="10" s="1"/>
  <c r="AA14" i="10"/>
  <c r="AM22" i="10"/>
  <c r="O22" i="10" s="1"/>
  <c r="CR9" i="10"/>
  <c r="CR23" i="10"/>
  <c r="AM11" i="10"/>
  <c r="O11" i="10" s="1"/>
  <c r="AB97" i="10"/>
  <c r="AT97" i="10"/>
  <c r="AP97" i="10"/>
  <c r="AN97" i="10"/>
  <c r="X8" i="10"/>
  <c r="X91" i="10" s="1"/>
  <c r="X97" i="10" s="1"/>
  <c r="AL97" i="10"/>
  <c r="AU97" i="10"/>
  <c r="AQ97" i="10"/>
  <c r="AS97" i="10"/>
  <c r="J9" i="10"/>
  <c r="AO97" i="10"/>
  <c r="CS10" i="10"/>
  <c r="AK8" i="10" l="1"/>
  <c r="AK91" i="10" s="1"/>
  <c r="O14" i="10"/>
  <c r="O23" i="10"/>
  <c r="O9" i="10"/>
  <c r="J8" i="10"/>
  <c r="AM23" i="10"/>
  <c r="N9" i="10"/>
  <c r="Y8" i="10"/>
  <c r="Y91" i="10" s="1"/>
  <c r="Y97" i="10" s="1"/>
  <c r="N23" i="10"/>
  <c r="AA9" i="10"/>
  <c r="AM9" i="10"/>
  <c r="AM8" i="10" s="1"/>
  <c r="AM91" i="10" s="1"/>
  <c r="AA23" i="10"/>
  <c r="AD97" i="10"/>
  <c r="AC97" i="10"/>
  <c r="AF97" i="10"/>
  <c r="AG97" i="10"/>
  <c r="AI97" i="10"/>
  <c r="AH97" i="10"/>
  <c r="AE97" i="10"/>
  <c r="Z97" i="10"/>
  <c r="AK97" i="10"/>
  <c r="CS23" i="10"/>
  <c r="CS9" i="10"/>
  <c r="L7" i="10" l="1"/>
  <c r="O8" i="10"/>
  <c r="N8" i="10"/>
  <c r="P9" i="10"/>
  <c r="AA8" i="10"/>
  <c r="AA91" i="10" s="1"/>
  <c r="AA97" i="10" s="1"/>
  <c r="P23" i="10"/>
  <c r="AM97" i="10"/>
  <c r="AJ97" i="10"/>
  <c r="X100" i="10"/>
  <c r="X98" i="10"/>
  <c r="I103" i="10"/>
  <c r="H103" i="10"/>
  <c r="G103" i="10"/>
  <c r="F103" i="10"/>
  <c r="G102" i="10"/>
  <c r="F102" i="10"/>
  <c r="I101" i="10"/>
  <c r="H101" i="10"/>
  <c r="G101" i="10"/>
  <c r="F101" i="10"/>
  <c r="CF99" i="10"/>
  <c r="BT99" i="10"/>
  <c r="BH99" i="10"/>
  <c r="K95" i="10"/>
  <c r="J93" i="10"/>
  <c r="CG89" i="10"/>
  <c r="BW89" i="10"/>
  <c r="BI89" i="10"/>
  <c r="BK89" i="10" s="1"/>
  <c r="AW89" i="10"/>
  <c r="J88" i="10"/>
  <c r="CS88" i="10" s="1"/>
  <c r="J87" i="10"/>
  <c r="CS87" i="10" s="1"/>
  <c r="CG86" i="10"/>
  <c r="CI86" i="10" s="1"/>
  <c r="CI84" i="10" s="1"/>
  <c r="CI85" i="10" s="1"/>
  <c r="BU86" i="10"/>
  <c r="BW86" i="10" s="1"/>
  <c r="BI86" i="10"/>
  <c r="AW86" i="10"/>
  <c r="J86" i="10"/>
  <c r="CQ84" i="10"/>
  <c r="CQ85" i="10" s="1"/>
  <c r="CP84" i="10"/>
  <c r="CP85" i="10" s="1"/>
  <c r="CO84" i="10"/>
  <c r="CO85" i="10" s="1"/>
  <c r="CN84" i="10"/>
  <c r="CN85" i="10" s="1"/>
  <c r="CM84" i="10"/>
  <c r="CM85" i="10" s="1"/>
  <c r="CL84" i="10"/>
  <c r="CL85" i="10" s="1"/>
  <c r="CK84" i="10"/>
  <c r="CK85" i="10" s="1"/>
  <c r="CJ84" i="10"/>
  <c r="CJ85" i="10" s="1"/>
  <c r="CH84" i="10"/>
  <c r="CH85" i="10" s="1"/>
  <c r="CF84" i="10"/>
  <c r="CF85" i="10" s="1"/>
  <c r="CE84" i="10"/>
  <c r="CE85" i="10" s="1"/>
  <c r="CD84" i="10"/>
  <c r="CD85" i="10" s="1"/>
  <c r="CC84" i="10"/>
  <c r="CC85" i="10" s="1"/>
  <c r="CB84" i="10"/>
  <c r="CB85" i="10" s="1"/>
  <c r="CA84" i="10"/>
  <c r="CA85" i="10" s="1"/>
  <c r="BZ84" i="10"/>
  <c r="BZ85" i="10" s="1"/>
  <c r="BY84" i="10"/>
  <c r="BY85" i="10" s="1"/>
  <c r="BX84" i="10"/>
  <c r="BX85" i="10" s="1"/>
  <c r="BV84" i="10"/>
  <c r="BV85" i="10" s="1"/>
  <c r="BT84" i="10"/>
  <c r="BT85" i="10" s="1"/>
  <c r="BS84" i="10"/>
  <c r="BS85" i="10" s="1"/>
  <c r="BR84" i="10"/>
  <c r="BR85" i="10" s="1"/>
  <c r="BQ84" i="10"/>
  <c r="BQ85" i="10" s="1"/>
  <c r="BP84" i="10"/>
  <c r="BP85" i="10" s="1"/>
  <c r="BO84" i="10"/>
  <c r="BO85" i="10" s="1"/>
  <c r="BN84" i="10"/>
  <c r="BN85" i="10" s="1"/>
  <c r="BM84" i="10"/>
  <c r="BM85" i="10" s="1"/>
  <c r="BL84" i="10"/>
  <c r="BL85" i="10" s="1"/>
  <c r="BJ84" i="10"/>
  <c r="BJ85" i="10" s="1"/>
  <c r="BH84" i="10"/>
  <c r="BH85" i="10" s="1"/>
  <c r="BG84" i="10"/>
  <c r="BG85" i="10" s="1"/>
  <c r="BF84" i="10"/>
  <c r="BF85" i="10" s="1"/>
  <c r="BE84" i="10"/>
  <c r="BE85" i="10" s="1"/>
  <c r="BD84" i="10"/>
  <c r="BD85" i="10" s="1"/>
  <c r="BC84" i="10"/>
  <c r="BC85" i="10" s="1"/>
  <c r="BB84" i="10"/>
  <c r="BB85" i="10" s="1"/>
  <c r="BA84" i="10"/>
  <c r="BA85" i="10" s="1"/>
  <c r="AZ84" i="10"/>
  <c r="AZ85" i="10" s="1"/>
  <c r="AX84" i="10"/>
  <c r="AX85" i="10" s="1"/>
  <c r="AV84" i="10"/>
  <c r="L84" i="10"/>
  <c r="L85" i="10" s="1"/>
  <c r="K84" i="10"/>
  <c r="K85" i="10" s="1"/>
  <c r="CG65" i="10"/>
  <c r="BU65" i="10"/>
  <c r="BI65" i="10"/>
  <c r="BK65" i="10" s="1"/>
  <c r="AW65" i="10"/>
  <c r="J64" i="10"/>
  <c r="CS64" i="10" s="1"/>
  <c r="J63" i="10"/>
  <c r="CG62" i="10"/>
  <c r="CI62" i="10" s="1"/>
  <c r="BU62" i="10"/>
  <c r="BW62" i="10" s="1"/>
  <c r="BW60" i="10" s="1"/>
  <c r="BW61" i="10" s="1"/>
  <c r="BI62" i="10"/>
  <c r="BK62" i="10" s="1"/>
  <c r="AW62" i="10"/>
  <c r="CQ60" i="10"/>
  <c r="CQ61" i="10" s="1"/>
  <c r="CP60" i="10"/>
  <c r="CP61" i="10" s="1"/>
  <c r="CO60" i="10"/>
  <c r="CO61" i="10" s="1"/>
  <c r="CN60" i="10"/>
  <c r="CN61" i="10" s="1"/>
  <c r="CM60" i="10"/>
  <c r="CM61" i="10" s="1"/>
  <c r="CL60" i="10"/>
  <c r="CL61" i="10" s="1"/>
  <c r="CK60" i="10"/>
  <c r="CK61" i="10" s="1"/>
  <c r="CJ60" i="10"/>
  <c r="CJ61" i="10" s="1"/>
  <c r="CH60" i="10"/>
  <c r="CH61" i="10" s="1"/>
  <c r="CF60" i="10"/>
  <c r="CF61" i="10" s="1"/>
  <c r="CE60" i="10"/>
  <c r="CE61" i="10" s="1"/>
  <c r="CD60" i="10"/>
  <c r="CD61" i="10" s="1"/>
  <c r="CC60" i="10"/>
  <c r="CC61" i="10" s="1"/>
  <c r="CB60" i="10"/>
  <c r="CB61" i="10" s="1"/>
  <c r="CA60" i="10"/>
  <c r="CA61" i="10" s="1"/>
  <c r="BZ60" i="10"/>
  <c r="BZ61" i="10" s="1"/>
  <c r="BY60" i="10"/>
  <c r="BY61" i="10" s="1"/>
  <c r="BX60" i="10"/>
  <c r="BX61" i="10" s="1"/>
  <c r="BV60" i="10"/>
  <c r="BV61" i="10" s="1"/>
  <c r="BT60" i="10"/>
  <c r="BT61" i="10" s="1"/>
  <c r="BS60" i="10"/>
  <c r="BS61" i="10" s="1"/>
  <c r="BR60" i="10"/>
  <c r="BR61" i="10" s="1"/>
  <c r="BQ60" i="10"/>
  <c r="BQ61" i="10" s="1"/>
  <c r="BP60" i="10"/>
  <c r="BP61" i="10" s="1"/>
  <c r="BO60" i="10"/>
  <c r="BO61" i="10" s="1"/>
  <c r="BN60" i="10"/>
  <c r="BN61" i="10" s="1"/>
  <c r="BM60" i="10"/>
  <c r="BM61" i="10" s="1"/>
  <c r="BL60" i="10"/>
  <c r="BL61" i="10" s="1"/>
  <c r="BJ60" i="10"/>
  <c r="BJ61" i="10" s="1"/>
  <c r="BH60" i="10"/>
  <c r="BH61" i="10" s="1"/>
  <c r="BG60" i="10"/>
  <c r="BG61" i="10" s="1"/>
  <c r="BF60" i="10"/>
  <c r="BF61" i="10" s="1"/>
  <c r="BE60" i="10"/>
  <c r="BE61" i="10" s="1"/>
  <c r="BD60" i="10"/>
  <c r="BD61" i="10" s="1"/>
  <c r="BC60" i="10"/>
  <c r="BC61" i="10" s="1"/>
  <c r="BB60" i="10"/>
  <c r="BB61" i="10" s="1"/>
  <c r="BA60" i="10"/>
  <c r="BA61" i="10" s="1"/>
  <c r="AZ60" i="10"/>
  <c r="AZ61" i="10" s="1"/>
  <c r="AX60" i="10"/>
  <c r="AX61" i="10" s="1"/>
  <c r="AV60" i="10"/>
  <c r="L60" i="10"/>
  <c r="L61" i="10" s="1"/>
  <c r="K60" i="10"/>
  <c r="K61" i="10" s="1"/>
  <c r="CG59" i="10"/>
  <c r="BU59" i="10"/>
  <c r="BI59" i="10"/>
  <c r="AW59" i="10"/>
  <c r="J58" i="10"/>
  <c r="CS58" i="10" s="1"/>
  <c r="CG57" i="10"/>
  <c r="J57" i="10"/>
  <c r="CS57" i="10" s="1"/>
  <c r="CG56" i="10"/>
  <c r="CI56" i="10" s="1"/>
  <c r="BU56" i="10"/>
  <c r="BW56" i="10" s="1"/>
  <c r="BI56" i="10"/>
  <c r="BK56" i="10" s="1"/>
  <c r="AW56" i="10"/>
  <c r="J56" i="10"/>
  <c r="CS56" i="10" s="1"/>
  <c r="CG55" i="10"/>
  <c r="CI55" i="10" s="1"/>
  <c r="BU55" i="10"/>
  <c r="BW55" i="10" s="1"/>
  <c r="BK55" i="10"/>
  <c r="AW55" i="10"/>
  <c r="CQ53" i="10"/>
  <c r="CQ54" i="10" s="1"/>
  <c r="CP53" i="10"/>
  <c r="CP54" i="10" s="1"/>
  <c r="CO53" i="10"/>
  <c r="CO54" i="10" s="1"/>
  <c r="CN53" i="10"/>
  <c r="CN54" i="10" s="1"/>
  <c r="CM53" i="10"/>
  <c r="CM54" i="10" s="1"/>
  <c r="CL53" i="10"/>
  <c r="CL54" i="10" s="1"/>
  <c r="CK53" i="10"/>
  <c r="CK54" i="10" s="1"/>
  <c r="CJ53" i="10"/>
  <c r="CJ54" i="10" s="1"/>
  <c r="CH53" i="10"/>
  <c r="CH54" i="10" s="1"/>
  <c r="CF53" i="10"/>
  <c r="CF54" i="10" s="1"/>
  <c r="CE53" i="10"/>
  <c r="CD53" i="10"/>
  <c r="CC53" i="10"/>
  <c r="CC54" i="10" s="1"/>
  <c r="CB53" i="10"/>
  <c r="CA53" i="10"/>
  <c r="BZ53" i="10"/>
  <c r="BZ54" i="10" s="1"/>
  <c r="BY53" i="10"/>
  <c r="BY54" i="10" s="1"/>
  <c r="BX53" i="10"/>
  <c r="BV53" i="10"/>
  <c r="BV54" i="10" s="1"/>
  <c r="BT53" i="10"/>
  <c r="BS53" i="10"/>
  <c r="BS54" i="10" s="1"/>
  <c r="BR53" i="10"/>
  <c r="BR54" i="10" s="1"/>
  <c r="BQ53" i="10"/>
  <c r="BQ54" i="10" s="1"/>
  <c r="BP53" i="10"/>
  <c r="BP54" i="10" s="1"/>
  <c r="BO53" i="10"/>
  <c r="BO54" i="10" s="1"/>
  <c r="BN53" i="10"/>
  <c r="BN54" i="10" s="1"/>
  <c r="BM53" i="10"/>
  <c r="BM54" i="10" s="1"/>
  <c r="BL53" i="10"/>
  <c r="BL54" i="10" s="1"/>
  <c r="BJ53" i="10"/>
  <c r="BJ54" i="10" s="1"/>
  <c r="BH53" i="10"/>
  <c r="BH54" i="10" s="1"/>
  <c r="BG53" i="10"/>
  <c r="BG54" i="10" s="1"/>
  <c r="BF53" i="10"/>
  <c r="BE53" i="10"/>
  <c r="BE54" i="10" s="1"/>
  <c r="BD53" i="10"/>
  <c r="BD54" i="10" s="1"/>
  <c r="BC53" i="10"/>
  <c r="BC54" i="10" s="1"/>
  <c r="BB53" i="10"/>
  <c r="BB54" i="10" s="1"/>
  <c r="BA53" i="10"/>
  <c r="BA54" i="10" s="1"/>
  <c r="AZ53" i="10"/>
  <c r="AZ54" i="10" s="1"/>
  <c r="AX53" i="10"/>
  <c r="AX54" i="10" s="1"/>
  <c r="AV53" i="10"/>
  <c r="L53" i="10"/>
  <c r="K53" i="10"/>
  <c r="CG52" i="10"/>
  <c r="BU52" i="10"/>
  <c r="BI52" i="10"/>
  <c r="AW52" i="10"/>
  <c r="BW50" i="10"/>
  <c r="J50" i="10"/>
  <c r="CS50" i="10" s="1"/>
  <c r="CG49" i="10"/>
  <c r="CI49" i="10" s="1"/>
  <c r="BU49" i="10"/>
  <c r="BW49" i="10" s="1"/>
  <c r="BI49" i="10"/>
  <c r="BK49" i="10" s="1"/>
  <c r="AW49" i="10"/>
  <c r="CG48" i="10"/>
  <c r="CI48" i="10" s="1"/>
  <c r="BU48" i="10"/>
  <c r="BW48" i="10" s="1"/>
  <c r="BI48" i="10"/>
  <c r="BK48" i="10" s="1"/>
  <c r="AW48" i="10"/>
  <c r="J48" i="10"/>
  <c r="CS48" i="10" s="1"/>
  <c r="CQ46" i="10"/>
  <c r="CP46" i="10"/>
  <c r="CO46" i="10"/>
  <c r="CN46" i="10"/>
  <c r="CM46" i="10"/>
  <c r="CL46" i="10"/>
  <c r="CK46" i="10"/>
  <c r="CJ46" i="10"/>
  <c r="CH46" i="10"/>
  <c r="CF46" i="10"/>
  <c r="CE46" i="10"/>
  <c r="CE47" i="10" s="1"/>
  <c r="CD46" i="10"/>
  <c r="CD47" i="10" s="1"/>
  <c r="CC46" i="10"/>
  <c r="CB46" i="10"/>
  <c r="CA46" i="10"/>
  <c r="CA47" i="10" s="1"/>
  <c r="BZ46" i="10"/>
  <c r="BY46" i="10"/>
  <c r="BX46" i="10"/>
  <c r="BV46" i="10"/>
  <c r="BT46" i="10"/>
  <c r="BT47" i="10" s="1"/>
  <c r="BS46" i="10"/>
  <c r="BR46" i="10"/>
  <c r="BQ46" i="10"/>
  <c r="BP46" i="10"/>
  <c r="BO46" i="10"/>
  <c r="BN46" i="10"/>
  <c r="BM46" i="10"/>
  <c r="BL46" i="10"/>
  <c r="BJ46" i="10"/>
  <c r="BH46" i="10"/>
  <c r="BG46" i="10"/>
  <c r="BF46" i="10"/>
  <c r="BE46" i="10"/>
  <c r="BD46" i="10"/>
  <c r="BD45" i="10" s="1"/>
  <c r="BC46" i="10"/>
  <c r="BB46" i="10"/>
  <c r="BA46" i="10"/>
  <c r="AZ46" i="10"/>
  <c r="AX46" i="10"/>
  <c r="CG44" i="10"/>
  <c r="CI44" i="10" s="1"/>
  <c r="BU44" i="10"/>
  <c r="BW44" i="10" s="1"/>
  <c r="BI44" i="10"/>
  <c r="BK44" i="10" s="1"/>
  <c r="AW44" i="10"/>
  <c r="CS44" i="10"/>
  <c r="CG43" i="10"/>
  <c r="CI43" i="10" s="1"/>
  <c r="BU43" i="10"/>
  <c r="BW43" i="10" s="1"/>
  <c r="BI43" i="10"/>
  <c r="BK43" i="10" s="1"/>
  <c r="AW43" i="10"/>
  <c r="CS43" i="10"/>
  <c r="CG42" i="10"/>
  <c r="CI42" i="10" s="1"/>
  <c r="BU42" i="10"/>
  <c r="BW42" i="10" s="1"/>
  <c r="BI42" i="10"/>
  <c r="BK42" i="10" s="1"/>
  <c r="AW42" i="10"/>
  <c r="CS42" i="10"/>
  <c r="CG41" i="10"/>
  <c r="CI41" i="10" s="1"/>
  <c r="BU41" i="10"/>
  <c r="BW41" i="10" s="1"/>
  <c r="BI41" i="10"/>
  <c r="BK41" i="10" s="1"/>
  <c r="AW41" i="10"/>
  <c r="CS41" i="10"/>
  <c r="CG40" i="10"/>
  <c r="CI40" i="10" s="1"/>
  <c r="BU40" i="10"/>
  <c r="BW40" i="10" s="1"/>
  <c r="BI40" i="10"/>
  <c r="BK40" i="10" s="1"/>
  <c r="AW40" i="10"/>
  <c r="CS40" i="10"/>
  <c r="CG39" i="10"/>
  <c r="CI39" i="10" s="1"/>
  <c r="BU39" i="10"/>
  <c r="BW39" i="10" s="1"/>
  <c r="BI39" i="10"/>
  <c r="BK39" i="10" s="1"/>
  <c r="CS39" i="10"/>
  <c r="CG38" i="10"/>
  <c r="CI38" i="10" s="1"/>
  <c r="BU38" i="10"/>
  <c r="BW38" i="10" s="1"/>
  <c r="BI38" i="10"/>
  <c r="BK38" i="10" s="1"/>
  <c r="AW38" i="10"/>
  <c r="CS38" i="10"/>
  <c r="CG37" i="10"/>
  <c r="CI37" i="10" s="1"/>
  <c r="BU37" i="10"/>
  <c r="BW37" i="10" s="1"/>
  <c r="BI37" i="10"/>
  <c r="BK37" i="10" s="1"/>
  <c r="AW37" i="10"/>
  <c r="CS37" i="10"/>
  <c r="CG36" i="10"/>
  <c r="CI36" i="10" s="1"/>
  <c r="BU36" i="10"/>
  <c r="BW36" i="10" s="1"/>
  <c r="BK36" i="10"/>
  <c r="AW36" i="10"/>
  <c r="CS36" i="10"/>
  <c r="CG35" i="10"/>
  <c r="CI35" i="10" s="1"/>
  <c r="BU35" i="10"/>
  <c r="BI35" i="10"/>
  <c r="BK35" i="10" s="1"/>
  <c r="AW35" i="10"/>
  <c r="CS35" i="10"/>
  <c r="CG34" i="10"/>
  <c r="BU34" i="10"/>
  <c r="BW34" i="10" s="1"/>
  <c r="BI34" i="10"/>
  <c r="AW34" i="10"/>
  <c r="J34" i="10"/>
  <c r="CQ33" i="10"/>
  <c r="CP33" i="10"/>
  <c r="CO33" i="10"/>
  <c r="CN33" i="10"/>
  <c r="CM33" i="10"/>
  <c r="CL33" i="10"/>
  <c r="CK33" i="10"/>
  <c r="CJ33" i="10"/>
  <c r="CH33" i="10"/>
  <c r="CF33" i="10"/>
  <c r="CE33" i="10"/>
  <c r="CD33" i="10"/>
  <c r="CC33" i="10"/>
  <c r="CB33" i="10"/>
  <c r="CA33" i="10"/>
  <c r="BZ33" i="10"/>
  <c r="BY33" i="10"/>
  <c r="BX33" i="10"/>
  <c r="BV33" i="10"/>
  <c r="BT33" i="10"/>
  <c r="BS33" i="10"/>
  <c r="BR33" i="10"/>
  <c r="BQ33" i="10"/>
  <c r="BP33" i="10"/>
  <c r="BO33" i="10"/>
  <c r="BN33" i="10"/>
  <c r="BM33" i="10"/>
  <c r="BL33" i="10"/>
  <c r="BJ33" i="10"/>
  <c r="BH33" i="10"/>
  <c r="BG33" i="10"/>
  <c r="BF33" i="10"/>
  <c r="BE33" i="10"/>
  <c r="BD33" i="10"/>
  <c r="BC33" i="10"/>
  <c r="BB33" i="10"/>
  <c r="BA33" i="10"/>
  <c r="AZ33" i="10"/>
  <c r="AX33" i="10"/>
  <c r="AV33" i="10"/>
  <c r="CG32" i="10"/>
  <c r="CI32" i="10" s="1"/>
  <c r="BW32" i="10"/>
  <c r="BI32" i="10"/>
  <c r="BK32" i="10" s="1"/>
  <c r="AW32" i="10"/>
  <c r="J32" i="10"/>
  <c r="CS32" i="10" s="1"/>
  <c r="CG31" i="10"/>
  <c r="CI31" i="10" s="1"/>
  <c r="BU31" i="10"/>
  <c r="BW31" i="10" s="1"/>
  <c r="BK31" i="10"/>
  <c r="AW31" i="10"/>
  <c r="J31" i="10"/>
  <c r="CS31" i="10" s="1"/>
  <c r="CI30" i="10"/>
  <c r="BU30" i="10"/>
  <c r="BW30" i="10" s="1"/>
  <c r="BI30" i="10"/>
  <c r="BK30" i="10" s="1"/>
  <c r="AW30" i="10"/>
  <c r="J30" i="10"/>
  <c r="CS30" i="10" s="1"/>
  <c r="CG29" i="10"/>
  <c r="CI29" i="10" s="1"/>
  <c r="BU29" i="10"/>
  <c r="BW29" i="10" s="1"/>
  <c r="BI29" i="10"/>
  <c r="BK29" i="10" s="1"/>
  <c r="AW29" i="10"/>
  <c r="J29" i="10"/>
  <c r="CS29" i="10" s="1"/>
  <c r="CG28" i="10"/>
  <c r="CI28" i="10" s="1"/>
  <c r="BU28" i="10"/>
  <c r="BW28" i="10" s="1"/>
  <c r="BI28" i="10"/>
  <c r="BK28" i="10" s="1"/>
  <c r="AW28" i="10"/>
  <c r="J28" i="10"/>
  <c r="CS28" i="10" s="1"/>
  <c r="CG27" i="10"/>
  <c r="BU27" i="10"/>
  <c r="BI27" i="10"/>
  <c r="J27" i="10"/>
  <c r="BB47" i="10" l="1"/>
  <c r="BB45" i="10"/>
  <c r="BC45" i="10"/>
  <c r="BQ47" i="10"/>
  <c r="BQ45" i="10"/>
  <c r="BF47" i="10"/>
  <c r="BF45" i="10"/>
  <c r="CJ47" i="10"/>
  <c r="CJ45" i="10"/>
  <c r="L45" i="10"/>
  <c r="BG45" i="10"/>
  <c r="BV45" i="10"/>
  <c r="CK47" i="10"/>
  <c r="CK45" i="10"/>
  <c r="AV45" i="10"/>
  <c r="BR47" i="10"/>
  <c r="BR45" i="10"/>
  <c r="BH45" i="10"/>
  <c r="CR46" i="10"/>
  <c r="CL45" i="10"/>
  <c r="BJ91" i="10"/>
  <c r="BY91" i="10"/>
  <c r="CM91" i="10"/>
  <c r="CM97" i="10" s="1"/>
  <c r="BJ47" i="10"/>
  <c r="BJ45" i="10"/>
  <c r="BY47" i="10"/>
  <c r="BY45" i="10"/>
  <c r="CM47" i="10"/>
  <c r="CM45" i="10"/>
  <c r="BL47" i="10"/>
  <c r="BL91" i="10" s="1"/>
  <c r="BL97" i="10" s="1"/>
  <c r="BL45" i="10"/>
  <c r="BZ47" i="10"/>
  <c r="BZ91" i="10" s="1"/>
  <c r="BZ97" i="10" s="1"/>
  <c r="BZ45" i="10"/>
  <c r="CN45" i="10"/>
  <c r="CH45" i="10"/>
  <c r="AX47" i="10"/>
  <c r="AX45" i="10"/>
  <c r="BM45" i="10"/>
  <c r="CO47" i="10"/>
  <c r="CO45" i="10"/>
  <c r="BE47" i="10"/>
  <c r="BE45" i="10"/>
  <c r="AZ47" i="10"/>
  <c r="AZ45" i="10"/>
  <c r="BN47" i="10"/>
  <c r="BN91" i="10" s="1"/>
  <c r="BN97" i="10" s="1"/>
  <c r="BN45" i="10"/>
  <c r="CP47" i="10"/>
  <c r="CP45" i="10"/>
  <c r="CF47" i="10"/>
  <c r="CF45" i="10"/>
  <c r="BA47" i="10"/>
  <c r="BA91" i="10" s="1"/>
  <c r="BA97" i="10" s="1"/>
  <c r="BA45" i="10"/>
  <c r="CC47" i="10"/>
  <c r="CC45" i="10"/>
  <c r="CQ47" i="10"/>
  <c r="CQ91" i="10" s="1"/>
  <c r="CQ97" i="10" s="1"/>
  <c r="CQ45" i="10"/>
  <c r="BX54" i="10"/>
  <c r="BX45" i="10"/>
  <c r="CD54" i="10"/>
  <c r="CD45" i="10"/>
  <c r="CE54" i="10"/>
  <c r="CE45" i="10"/>
  <c r="CA54" i="10"/>
  <c r="CA91" i="10" s="1"/>
  <c r="CA97" i="10" s="1"/>
  <c r="CA45" i="10"/>
  <c r="BT54" i="10"/>
  <c r="BT91" i="10" s="1"/>
  <c r="BT45" i="10"/>
  <c r="CR45" i="10" s="1"/>
  <c r="CB54" i="10"/>
  <c r="CB45" i="10"/>
  <c r="BS47" i="10"/>
  <c r="BS91" i="10" s="1"/>
  <c r="BS97" i="10" s="1"/>
  <c r="BS45" i="10"/>
  <c r="BP47" i="10"/>
  <c r="BP91" i="10" s="1"/>
  <c r="BP97" i="10" s="1"/>
  <c r="BP45" i="10"/>
  <c r="BO47" i="10"/>
  <c r="BO91" i="10" s="1"/>
  <c r="BO97" i="10" s="1"/>
  <c r="BO45" i="10"/>
  <c r="CS34" i="10"/>
  <c r="J33" i="10"/>
  <c r="AX91" i="10"/>
  <c r="CO91" i="10"/>
  <c r="AZ91" i="10"/>
  <c r="AZ97" i="10" s="1"/>
  <c r="CP91" i="10"/>
  <c r="CP97" i="10" s="1"/>
  <c r="CC91" i="10"/>
  <c r="AW94" i="10"/>
  <c r="CS27" i="10"/>
  <c r="J26" i="10"/>
  <c r="BH47" i="10"/>
  <c r="BH91" i="10" s="1"/>
  <c r="BB91" i="10"/>
  <c r="CD91" i="10"/>
  <c r="BK27" i="10"/>
  <c r="BK26" i="10" s="1"/>
  <c r="BI26" i="10"/>
  <c r="M27" i="10"/>
  <c r="BU94" i="10"/>
  <c r="BQ91" i="10"/>
  <c r="CE91" i="10"/>
  <c r="CE97" i="10" s="1"/>
  <c r="BU26" i="10"/>
  <c r="K54" i="10"/>
  <c r="K45" i="10"/>
  <c r="BR91" i="10"/>
  <c r="CF91" i="10"/>
  <c r="CF97" i="10" s="1"/>
  <c r="CG94" i="10"/>
  <c r="CI27" i="10"/>
  <c r="CI26" i="10" s="1"/>
  <c r="CG26" i="10"/>
  <c r="L54" i="10"/>
  <c r="L91" i="10" s="1"/>
  <c r="L97" i="10" s="1"/>
  <c r="BE91" i="10"/>
  <c r="CJ91" i="10"/>
  <c r="CK91" i="10"/>
  <c r="AW26" i="10"/>
  <c r="O50" i="10"/>
  <c r="O94" i="10" s="1"/>
  <c r="BW94" i="10"/>
  <c r="K91" i="10"/>
  <c r="K97" i="10" s="1"/>
  <c r="P8" i="10"/>
  <c r="AJ100" i="10"/>
  <c r="AJ98" i="10"/>
  <c r="CS63" i="10"/>
  <c r="J60" i="10"/>
  <c r="J61" i="10" s="1"/>
  <c r="CS55" i="10"/>
  <c r="J53" i="10"/>
  <c r="J54" i="10" s="1"/>
  <c r="CS86" i="10"/>
  <c r="J84" i="10"/>
  <c r="J85" i="10" s="1"/>
  <c r="M88" i="10"/>
  <c r="C102" i="10"/>
  <c r="C103" i="10"/>
  <c r="M50" i="10"/>
  <c r="M59" i="10"/>
  <c r="M89" i="10"/>
  <c r="CR26" i="10"/>
  <c r="M28" i="10"/>
  <c r="C101" i="10"/>
  <c r="M63" i="10"/>
  <c r="AY65" i="10"/>
  <c r="O65" i="10" s="1"/>
  <c r="M65" i="10"/>
  <c r="AY62" i="10"/>
  <c r="O62" i="10" s="1"/>
  <c r="M62" i="10"/>
  <c r="AY34" i="10"/>
  <c r="M34" i="10"/>
  <c r="AY31" i="10"/>
  <c r="O31" i="10" s="1"/>
  <c r="M31" i="10"/>
  <c r="AY42" i="10"/>
  <c r="O42" i="10" s="1"/>
  <c r="M42" i="10"/>
  <c r="M57" i="10"/>
  <c r="AY36" i="10"/>
  <c r="O36" i="10" s="1"/>
  <c r="M36" i="10"/>
  <c r="AY48" i="10"/>
  <c r="O48" i="10" s="1"/>
  <c r="M48" i="10"/>
  <c r="AY49" i="10"/>
  <c r="O49" i="10" s="1"/>
  <c r="M49" i="10"/>
  <c r="AV54" i="10"/>
  <c r="CR53" i="10"/>
  <c r="AY56" i="10"/>
  <c r="O56" i="10" s="1"/>
  <c r="M56" i="10"/>
  <c r="AY38" i="10"/>
  <c r="O38" i="10" s="1"/>
  <c r="M38" i="10"/>
  <c r="AY86" i="10"/>
  <c r="M86" i="10"/>
  <c r="AY28" i="10"/>
  <c r="O28" i="10" s="1"/>
  <c r="AY30" i="10"/>
  <c r="O30" i="10" s="1"/>
  <c r="M30" i="10"/>
  <c r="AY32" i="10"/>
  <c r="O32" i="10" s="1"/>
  <c r="M32" i="10"/>
  <c r="CR33" i="10"/>
  <c r="AY35" i="10"/>
  <c r="M35" i="10"/>
  <c r="AY37" i="10"/>
  <c r="O37" i="10" s="1"/>
  <c r="M37" i="10"/>
  <c r="AY39" i="10"/>
  <c r="O39" i="10" s="1"/>
  <c r="M39" i="10"/>
  <c r="M41" i="10"/>
  <c r="M43" i="10"/>
  <c r="AV47" i="10"/>
  <c r="CR47" i="10" s="1"/>
  <c r="M51" i="10"/>
  <c r="CR84" i="10"/>
  <c r="M87" i="10"/>
  <c r="AY44" i="10"/>
  <c r="O44" i="10" s="1"/>
  <c r="M44" i="10"/>
  <c r="M64" i="10"/>
  <c r="AY27" i="10"/>
  <c r="AY40" i="10"/>
  <c r="O40" i="10" s="1"/>
  <c r="M40" i="10"/>
  <c r="CR60" i="10"/>
  <c r="M58" i="10"/>
  <c r="AY29" i="10"/>
  <c r="O29" i="10" s="1"/>
  <c r="M29" i="10"/>
  <c r="M52" i="10"/>
  <c r="M55" i="10"/>
  <c r="AY89" i="10"/>
  <c r="O89" i="10" s="1"/>
  <c r="CI53" i="10"/>
  <c r="CI54" i="10" s="1"/>
  <c r="AW84" i="10"/>
  <c r="AW85" i="10" s="1"/>
  <c r="W60" i="10"/>
  <c r="W61" i="10" s="1"/>
  <c r="P84" i="10"/>
  <c r="P85" i="10" s="1"/>
  <c r="U60" i="10"/>
  <c r="U61" i="10" s="1"/>
  <c r="U53" i="10"/>
  <c r="AW60" i="10"/>
  <c r="AW61" i="10" s="1"/>
  <c r="U84" i="10"/>
  <c r="U85" i="10" s="1"/>
  <c r="BC47" i="10"/>
  <c r="BC91" i="10" s="1"/>
  <c r="BK53" i="10"/>
  <c r="BK54" i="10" s="1"/>
  <c r="BW53" i="10"/>
  <c r="S84" i="10"/>
  <c r="S85" i="10" s="1"/>
  <c r="V84" i="10"/>
  <c r="V85" i="10" s="1"/>
  <c r="CN47" i="10"/>
  <c r="CN91" i="10" s="1"/>
  <c r="S53" i="10"/>
  <c r="BU46" i="10"/>
  <c r="BU47" i="10" s="1"/>
  <c r="N53" i="10"/>
  <c r="BI60" i="10"/>
  <c r="BI61" i="10" s="1"/>
  <c r="W53" i="10"/>
  <c r="P53" i="10"/>
  <c r="P45" i="10" s="1"/>
  <c r="CG33" i="10"/>
  <c r="BX47" i="10"/>
  <c r="BF54" i="10"/>
  <c r="BF91" i="10" s="1"/>
  <c r="T53" i="10"/>
  <c r="R84" i="10"/>
  <c r="R85" i="10" s="1"/>
  <c r="AY41" i="10"/>
  <c r="O41" i="10" s="1"/>
  <c r="T60" i="10"/>
  <c r="T61" i="10" s="1"/>
  <c r="T84" i="10"/>
  <c r="T85" i="10" s="1"/>
  <c r="V60" i="10"/>
  <c r="V61" i="10" s="1"/>
  <c r="Q60" i="10"/>
  <c r="Q61" i="10" s="1"/>
  <c r="AW53" i="10"/>
  <c r="AW54" i="10" s="1"/>
  <c r="CH47" i="10"/>
  <c r="CH91" i="10" s="1"/>
  <c r="CG60" i="10"/>
  <c r="CG61" i="10" s="1"/>
  <c r="AW33" i="10"/>
  <c r="BU33" i="10"/>
  <c r="J46" i="10"/>
  <c r="BM47" i="10"/>
  <c r="CL47" i="10"/>
  <c r="CL91" i="10" s="1"/>
  <c r="S60" i="10"/>
  <c r="S61" i="10" s="1"/>
  <c r="CG46" i="10"/>
  <c r="CG53" i="10"/>
  <c r="CG54" i="10" s="1"/>
  <c r="N60" i="10"/>
  <c r="N61" i="10" s="1"/>
  <c r="N84" i="10"/>
  <c r="N85" i="10" s="1"/>
  <c r="BW84" i="10"/>
  <c r="BW85" i="10" s="1"/>
  <c r="BI33" i="10"/>
  <c r="R53" i="10"/>
  <c r="R45" i="10" s="1"/>
  <c r="BK34" i="10"/>
  <c r="BK33" i="10" s="1"/>
  <c r="CI46" i="10"/>
  <c r="R60" i="10"/>
  <c r="R61" i="10" s="1"/>
  <c r="CG84" i="10"/>
  <c r="CG85" i="10" s="1"/>
  <c r="Q84" i="10"/>
  <c r="Q85" i="10" s="1"/>
  <c r="BW46" i="10"/>
  <c r="BW27" i="10"/>
  <c r="BW26" i="10" s="1"/>
  <c r="AY43" i="10"/>
  <c r="O43" i="10" s="1"/>
  <c r="BI53" i="10"/>
  <c r="BI54" i="10" s="1"/>
  <c r="BU53" i="10"/>
  <c r="P60" i="10"/>
  <c r="P61" i="10" s="1"/>
  <c r="CI60" i="10"/>
  <c r="CI61" i="10" s="1"/>
  <c r="CC97" i="10"/>
  <c r="CO97" i="10"/>
  <c r="BJ97" i="10"/>
  <c r="BG47" i="10"/>
  <c r="BG91" i="10" s="1"/>
  <c r="BV47" i="10"/>
  <c r="BV91" i="10" s="1"/>
  <c r="V53" i="10"/>
  <c r="V45" i="10" s="1"/>
  <c r="BB97" i="10"/>
  <c r="BR97" i="10"/>
  <c r="BK86" i="10"/>
  <c r="BI84" i="10"/>
  <c r="BI85" i="10" s="1"/>
  <c r="BU60" i="10"/>
  <c r="BU61" i="10" s="1"/>
  <c r="BQ97" i="10"/>
  <c r="CI34" i="10"/>
  <c r="CI33" i="10" s="1"/>
  <c r="BW35" i="10"/>
  <c r="BW33" i="10" s="1"/>
  <c r="AW46" i="10"/>
  <c r="AW45" i="10" s="1"/>
  <c r="BI46" i="10"/>
  <c r="AY55" i="10"/>
  <c r="O55" i="10" s="1"/>
  <c r="BY97" i="10"/>
  <c r="BE97" i="10"/>
  <c r="CD97" i="10"/>
  <c r="BK46" i="10"/>
  <c r="CB47" i="10"/>
  <c r="CB91" i="10" s="1"/>
  <c r="CJ97" i="10"/>
  <c r="CK97" i="10"/>
  <c r="BU84" i="10"/>
  <c r="BU85" i="10" s="1"/>
  <c r="Q53" i="10"/>
  <c r="Q45" i="10" s="1"/>
  <c r="AX97" i="10"/>
  <c r="BD47" i="10"/>
  <c r="BD91" i="10" s="1"/>
  <c r="BK60" i="10"/>
  <c r="BK61" i="10" s="1"/>
  <c r="W84" i="10"/>
  <c r="W85" i="10" s="1"/>
  <c r="AV85" i="10"/>
  <c r="AV91" i="10" s="1"/>
  <c r="AV61" i="10"/>
  <c r="CR61" i="10" s="1"/>
  <c r="W45" i="10" l="1"/>
  <c r="U45" i="10"/>
  <c r="CG47" i="10"/>
  <c r="CG45" i="10"/>
  <c r="N45" i="10"/>
  <c r="CI47" i="10"/>
  <c r="CI91" i="10" s="1"/>
  <c r="CI97" i="10" s="1"/>
  <c r="CI45" i="10"/>
  <c r="T45" i="10"/>
  <c r="S45" i="10"/>
  <c r="BU45" i="10"/>
  <c r="CR54" i="10"/>
  <c r="BW54" i="10"/>
  <c r="BW91" i="10" s="1"/>
  <c r="BW45" i="10"/>
  <c r="BT97" i="10"/>
  <c r="CR91" i="10"/>
  <c r="BI45" i="10"/>
  <c r="M46" i="10"/>
  <c r="CN97" i="10"/>
  <c r="CN100" i="10" s="1"/>
  <c r="BX91" i="10"/>
  <c r="BX97" i="10" s="1"/>
  <c r="Q54" i="10"/>
  <c r="U54" i="10"/>
  <c r="U91" i="10" s="1"/>
  <c r="R54" i="10"/>
  <c r="R91" i="10" s="1"/>
  <c r="R97" i="10" s="1"/>
  <c r="J45" i="10"/>
  <c r="J100" i="10" s="1"/>
  <c r="M33" i="10"/>
  <c r="P54" i="10"/>
  <c r="S54" i="10"/>
  <c r="S91" i="10" s="1"/>
  <c r="W54" i="10"/>
  <c r="W91" i="10" s="1"/>
  <c r="W97" i="10" s="1"/>
  <c r="CG91" i="10"/>
  <c r="CG97" i="10" s="1"/>
  <c r="N54" i="10"/>
  <c r="N91" i="10" s="1"/>
  <c r="O46" i="10"/>
  <c r="BM91" i="10"/>
  <c r="BM97" i="10" s="1"/>
  <c r="CR85" i="10"/>
  <c r="CS85" i="10" s="1"/>
  <c r="CB97" i="10"/>
  <c r="V54" i="10"/>
  <c r="V91" i="10" s="1"/>
  <c r="V97" i="10" s="1"/>
  <c r="CL97" i="10"/>
  <c r="P91" i="10"/>
  <c r="BD97" i="10"/>
  <c r="BD100" i="10" s="1"/>
  <c r="BV97" i="10"/>
  <c r="M26" i="10"/>
  <c r="BF97" i="10"/>
  <c r="Q91" i="10"/>
  <c r="Q97" i="10" s="1"/>
  <c r="BG97" i="10"/>
  <c r="CH97" i="10"/>
  <c r="T54" i="10"/>
  <c r="T91" i="10" s="1"/>
  <c r="T97" i="10" s="1"/>
  <c r="BC97" i="10"/>
  <c r="AY26" i="10"/>
  <c r="BH97" i="10"/>
  <c r="BH98" i="10" s="1"/>
  <c r="J91" i="10"/>
  <c r="M94" i="10"/>
  <c r="J47" i="10"/>
  <c r="CS47" i="10" s="1"/>
  <c r="K92" i="10"/>
  <c r="CF100" i="10"/>
  <c r="CS26" i="10"/>
  <c r="AY84" i="10"/>
  <c r="AY85" i="10" s="1"/>
  <c r="CS46" i="10"/>
  <c r="CS60" i="10"/>
  <c r="CS61" i="10"/>
  <c r="CS54" i="10"/>
  <c r="O27" i="10"/>
  <c r="O26" i="10" s="1"/>
  <c r="O34" i="10"/>
  <c r="O86" i="10"/>
  <c r="O84" i="10" s="1"/>
  <c r="O85" i="10" s="1"/>
  <c r="AY60" i="10"/>
  <c r="AY61" i="10" s="1"/>
  <c r="O60" i="10"/>
  <c r="O61" i="10" s="1"/>
  <c r="O35" i="10"/>
  <c r="CS84" i="10"/>
  <c r="CS33" i="10"/>
  <c r="CS53" i="10"/>
  <c r="BP100" i="10"/>
  <c r="M53" i="10"/>
  <c r="M54" i="10" s="1"/>
  <c r="AY33" i="10"/>
  <c r="AY46" i="10"/>
  <c r="M60" i="10"/>
  <c r="M61" i="10" s="1"/>
  <c r="BW47" i="10"/>
  <c r="M84" i="10"/>
  <c r="M85" i="10" s="1"/>
  <c r="BK84" i="10"/>
  <c r="BK85" i="10" s="1"/>
  <c r="O53" i="10"/>
  <c r="O54" i="10" s="1"/>
  <c r="AY53" i="10"/>
  <c r="AY54" i="10" s="1"/>
  <c r="CF98" i="10"/>
  <c r="BK47" i="10"/>
  <c r="BI47" i="10"/>
  <c r="BI91" i="10" s="1"/>
  <c r="AW47" i="10"/>
  <c r="AW91" i="10" s="1"/>
  <c r="BU54" i="10"/>
  <c r="BU91" i="10" s="1"/>
  <c r="BK45" i="10" l="1"/>
  <c r="CS91" i="10"/>
  <c r="BT98" i="10"/>
  <c r="CB100" i="10"/>
  <c r="BT100" i="10"/>
  <c r="CR97" i="10"/>
  <c r="AY47" i="10"/>
  <c r="AY91" i="10" s="1"/>
  <c r="AY97" i="10" s="1"/>
  <c r="AY45" i="10"/>
  <c r="O45" i="10"/>
  <c r="M45" i="10"/>
  <c r="M47" i="10"/>
  <c r="M91" i="10" s="1"/>
  <c r="M97" i="10" s="1"/>
  <c r="CS45" i="10"/>
  <c r="O47" i="10"/>
  <c r="BH100" i="10"/>
  <c r="O33" i="10"/>
  <c r="O91" i="10" s="1"/>
  <c r="BK91" i="10"/>
  <c r="BK97" i="10" s="1"/>
  <c r="BW97" i="10"/>
  <c r="AW97" i="10"/>
  <c r="U97" i="10"/>
  <c r="N97" i="10"/>
  <c r="J97" i="10"/>
  <c r="S97" i="10"/>
  <c r="BU97" i="10"/>
  <c r="P97" i="10"/>
  <c r="BI97" i="10"/>
  <c r="AV97" i="10"/>
  <c r="AV98" i="10" s="1"/>
  <c r="CS97" i="10" l="1"/>
  <c r="O97" i="10"/>
  <c r="AV100" i="10"/>
  <c r="L102" i="10"/>
</calcChain>
</file>

<file path=xl/sharedStrings.xml><?xml version="1.0" encoding="utf-8"?>
<sst xmlns="http://schemas.openxmlformats.org/spreadsheetml/2006/main" count="971" uniqueCount="362">
  <si>
    <t>"Утверждаю"</t>
  </si>
  <si>
    <t>Директор ГБПОУ НСО "НЭК"</t>
  </si>
  <si>
    <t>_____________ В.В. Дронь</t>
  </si>
  <si>
    <t>УЧЕБНЫЙ ПЛАН</t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</si>
  <si>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</si>
  <si>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</si>
  <si>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</si>
  <si>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</si>
  <si>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</si>
  <si>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</si>
  <si>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</si>
  <si>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</si>
  <si>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</si>
  <si>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</si>
  <si>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</si>
  <si>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</si>
  <si>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</si>
  <si>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</si>
  <si>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</si>
  <si>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</si>
  <si>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</si>
  <si>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</si>
  <si>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</si>
  <si>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</si>
  <si>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</si>
  <si>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</si>
  <si>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</si>
  <si>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</si>
  <si>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</si>
  <si>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</si>
  <si>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</si>
  <si>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</si>
  <si>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</si>
  <si>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</si>
  <si>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</si>
  <si>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</si>
  <si>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</si>
  <si>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</si>
  <si>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</si>
  <si>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</si>
  <si>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</si>
  <si>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</si>
  <si>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</si>
  <si>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</si>
  <si>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</si>
  <si>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</si>
  <si>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</si>
  <si>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</si>
  <si>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</si>
  <si>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</si>
  <si>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</si>
  <si>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</si>
  <si>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</si>
  <si>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</si>
  <si>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</si>
  <si>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</si>
  <si>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</si>
  <si>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</si>
  <si>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</si>
  <si>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</si>
  <si>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</si>
  <si>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</si>
  <si>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</si>
  <si>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</si>
  <si>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</si>
  <si>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</si>
  <si>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</si>
  <si>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</si>
  <si>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</si>
  <si>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</si>
  <si>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</si>
  <si>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</si>
  <si>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</si>
  <si>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</si>
  <si>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</si>
  <si>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</si>
  <si>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</si>
  <si>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</si>
  <si>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</si>
  <si>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</si>
  <si>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</si>
  <si>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</si>
  <si>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</si>
  <si>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</si>
  <si>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</si>
  <si>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</si>
  <si>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</si>
  <si>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</si>
  <si>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</si>
  <si>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</si>
  <si>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</si>
  <si>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</si>
  <si>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</si>
  <si>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</si>
  <si>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</si>
  <si>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</si>
  <si>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</si>
  <si>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</si>
  <si>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</si>
  <si>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</si>
  <si>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</si>
  <si>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</si>
  <si>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</si>
  <si>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</si>
  <si>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</si>
  <si>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*</t>
  </si>
  <si>
    <t>Обозначения:</t>
  </si>
  <si>
    <t xml:space="preserve">   Промежуточная аттестация</t>
  </si>
  <si>
    <t xml:space="preserve">   Каникулы</t>
  </si>
  <si>
    <t xml:space="preserve">   Обучение по дисциплинам и МДК</t>
  </si>
  <si>
    <t>Учебная практика</t>
  </si>
  <si>
    <t>Производственная практика</t>
  </si>
  <si>
    <t>Преддипломная практика</t>
  </si>
  <si>
    <t>Государственная итоговая аттестация</t>
  </si>
  <si>
    <t>Промежуточная аттестация</t>
  </si>
  <si>
    <t>ГИА</t>
  </si>
  <si>
    <t>Каникулы</t>
  </si>
  <si>
    <t>Всего</t>
  </si>
  <si>
    <t>1 сем</t>
  </si>
  <si>
    <t>2 сем</t>
  </si>
  <si>
    <t>СВОДНЫЕ ДАННЫЕ ПО БЮДЖЕТУ ВРЕМЕНИ</t>
  </si>
  <si>
    <t xml:space="preserve"> Обучение по дисциплинам и МДК</t>
  </si>
  <si>
    <t>нед</t>
  </si>
  <si>
    <t>Индекс</t>
  </si>
  <si>
    <t>всего</t>
  </si>
  <si>
    <t>ДЗ</t>
  </si>
  <si>
    <t>Э</t>
  </si>
  <si>
    <t>Иностранный язык в профессиональной деятельности</t>
  </si>
  <si>
    <t>Физическая культура</t>
  </si>
  <si>
    <t>З</t>
  </si>
  <si>
    <t>Техническая механика</t>
  </si>
  <si>
    <t>Метрология, стандартизация и сертификация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</si>
  <si>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</si>
  <si>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</si>
  <si>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</si>
  <si>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ПМ.01</t>
  </si>
  <si>
    <t>МДК.01.01</t>
  </si>
  <si>
    <t>МДК.01.02</t>
  </si>
  <si>
    <t>ПП.01</t>
  </si>
  <si>
    <t>ПМ.02</t>
  </si>
  <si>
    <t>ПП.02</t>
  </si>
  <si>
    <t>ПМ.03</t>
  </si>
  <si>
    <t>МДК.03.01</t>
  </si>
  <si>
    <t>ПП.03</t>
  </si>
  <si>
    <t>ПМ.04</t>
  </si>
  <si>
    <t>ПА</t>
  </si>
  <si>
    <t>практика</t>
  </si>
  <si>
    <t>основной образовательной программы подготовки специалистов среднего звена</t>
  </si>
  <si>
    <t>МИНИСТЕРСТВО ОБРАЗОВАНИЯ НОВОСИБИРСКОЙ ОБЛАСТИ</t>
  </si>
  <si>
    <t>Приложение 1</t>
  </si>
  <si>
    <t>Квалификация:</t>
  </si>
  <si>
    <t xml:space="preserve">Форма обучения: </t>
  </si>
  <si>
    <t>очная</t>
  </si>
  <si>
    <t xml:space="preserve">Срок получения образования: </t>
  </si>
  <si>
    <t>на базе</t>
  </si>
  <si>
    <t>Период обучения:</t>
  </si>
  <si>
    <t xml:space="preserve">Приказ об утверждении ФГОС: </t>
  </si>
  <si>
    <t xml:space="preserve">ГОСУДАРСТВЕННОЕ БЮДЖЕТНОЕ ПРОФЕССИОНАЛЬНОЕ ОБРАЗОВАТЕЛЬНОЕ УЧРЕЖДЕНИЕ НОВОСИБИРСКОЙ ОБЛАСТИ «НОВОСИБИРСКИЙ ЭЛЕКТРОМЕХАНИЧЕСКИЙ КОЛЛЕДЖ» </t>
  </si>
  <si>
    <t>(ГБПОУ НСО «НЭК»)</t>
  </si>
  <si>
    <t>К</t>
  </si>
  <si>
    <t>У</t>
  </si>
  <si>
    <t>П</t>
  </si>
  <si>
    <t>Г</t>
  </si>
  <si>
    <t>х</t>
  </si>
  <si>
    <t>Всего            (по курсам)</t>
  </si>
  <si>
    <t>УП.04</t>
  </si>
  <si>
    <t>УП.03</t>
  </si>
  <si>
    <t>УП.02</t>
  </si>
  <si>
    <t>УП.01</t>
  </si>
  <si>
    <t>Профессиональный цикл</t>
  </si>
  <si>
    <t>Экологические основы природопользования</t>
  </si>
  <si>
    <t>Общеобразовательный цикл</t>
  </si>
  <si>
    <t>Социально-гуманитарный цикл</t>
  </si>
  <si>
    <t>История России</t>
  </si>
  <si>
    <t>Основы бережливого производства</t>
  </si>
  <si>
    <t>Основы финансовой грамотности</t>
  </si>
  <si>
    <t>Электротехника и электроника</t>
  </si>
  <si>
    <t>МДК 02.01</t>
  </si>
  <si>
    <t xml:space="preserve">МДК 02.02 </t>
  </si>
  <si>
    <t>Объем часов по ФГОС для дисциплин и модулей</t>
  </si>
  <si>
    <t>По плану</t>
  </si>
  <si>
    <t>Проверка выполнения ФГОС</t>
  </si>
  <si>
    <t>ПП.04</t>
  </si>
  <si>
    <t>трудоемкость</t>
  </si>
  <si>
    <t>обязательные</t>
  </si>
  <si>
    <t>вариативные</t>
  </si>
  <si>
    <t>в том числе</t>
  </si>
  <si>
    <t>учебные занятия</t>
  </si>
  <si>
    <t>ср</t>
  </si>
  <si>
    <t>курсовые</t>
  </si>
  <si>
    <t>1 курс</t>
  </si>
  <si>
    <t>2 курс</t>
  </si>
  <si>
    <t>3 курс</t>
  </si>
  <si>
    <t>урок</t>
  </si>
  <si>
    <t>лекция</t>
  </si>
  <si>
    <t>пз</t>
  </si>
  <si>
    <t>лз</t>
  </si>
  <si>
    <t>семинар</t>
  </si>
  <si>
    <t>консультация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</si>
  <si>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</si>
  <si>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</si>
  <si>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</si>
  <si>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</si>
  <si>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</si>
  <si>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</si>
  <si>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курс.</t>
  </si>
  <si>
    <t>ур</t>
  </si>
  <si>
    <t>Общепрофессиональный цикл</t>
  </si>
  <si>
    <t>Объем часов по практике по ФГОС</t>
  </si>
  <si>
    <t>Недельная нагрузка</t>
  </si>
  <si>
    <t>Объем часов НУЖНО (ЦЕЛЕВОЙ)</t>
  </si>
  <si>
    <t>Обозначения промежуточной аттестации:</t>
  </si>
  <si>
    <t>зачет</t>
  </si>
  <si>
    <t>дифференцированный зачет</t>
  </si>
  <si>
    <t>экзамен</t>
  </si>
  <si>
    <t>семестровый контроль</t>
  </si>
  <si>
    <t>курсовая работа (проект)</t>
  </si>
  <si>
    <t>Формы ПА</t>
  </si>
  <si>
    <t>самост. работа</t>
  </si>
  <si>
    <t xml:space="preserve">Последовательность и 
распределение по периодам обучения </t>
  </si>
  <si>
    <t>cеминар</t>
  </si>
  <si>
    <t>конс</t>
  </si>
  <si>
    <t>уч.занятия</t>
  </si>
  <si>
    <t>Экзамен по ПМ</t>
  </si>
  <si>
    <t>Экзамен квалификационный по ПМ</t>
  </si>
  <si>
    <t>СК</t>
  </si>
  <si>
    <t>КП</t>
  </si>
  <si>
    <t>СГ. 01</t>
  </si>
  <si>
    <t>СГ. 02</t>
  </si>
  <si>
    <t>СГ. 03</t>
  </si>
  <si>
    <t>СГ. 04</t>
  </si>
  <si>
    <t>СГ. 05</t>
  </si>
  <si>
    <t>СГ. 06</t>
  </si>
  <si>
    <t>СГ.00</t>
  </si>
  <si>
    <t>ОП.00</t>
  </si>
  <si>
    <t>ОП. 01</t>
  </si>
  <si>
    <t>ОП. 02</t>
  </si>
  <si>
    <t>ОП. 03</t>
  </si>
  <si>
    <t>ОП. 04</t>
  </si>
  <si>
    <t>ОП. 05</t>
  </si>
  <si>
    <t>ОП. 06</t>
  </si>
  <si>
    <t>ОП. 07</t>
  </si>
  <si>
    <t>ОП. 08</t>
  </si>
  <si>
    <t>ОП. 09</t>
  </si>
  <si>
    <t>ОП. 10</t>
  </si>
  <si>
    <t>ОП. 11</t>
  </si>
  <si>
    <t>ПП.00</t>
  </si>
  <si>
    <t>уч.занят</t>
  </si>
  <si>
    <t>Обучение отсутствует</t>
  </si>
  <si>
    <t>У01</t>
  </si>
  <si>
    <t>П01</t>
  </si>
  <si>
    <t>П02</t>
  </si>
  <si>
    <t>П03</t>
  </si>
  <si>
    <t>П04</t>
  </si>
  <si>
    <t>У02</t>
  </si>
  <si>
    <t>У03</t>
  </si>
  <si>
    <t>У04</t>
  </si>
  <si>
    <t>Наименование учебных  циклов,  
дисциплин, профессиональных 
модулей, МДК, практик</t>
  </si>
  <si>
    <t>Обязательные учебные предметы</t>
  </si>
  <si>
    <t>О.00</t>
  </si>
  <si>
    <t>ОУП.00</t>
  </si>
  <si>
    <t>ОУП.01</t>
  </si>
  <si>
    <t>ОУП.02</t>
  </si>
  <si>
    <t>ОУП.03</t>
  </si>
  <si>
    <t>ОУП.04</t>
  </si>
  <si>
    <t>ОУП.05</t>
  </si>
  <si>
    <t>ОУП.06</t>
  </si>
  <si>
    <t>ОУП.07</t>
  </si>
  <si>
    <t>ОУП.08</t>
  </si>
  <si>
    <t>ОУП.09</t>
  </si>
  <si>
    <t>ОУП.10</t>
  </si>
  <si>
    <t>ОУП.11</t>
  </si>
  <si>
    <t>ОУП.12</t>
  </si>
  <si>
    <t>ОУП.13</t>
  </si>
  <si>
    <t>Русский язык</t>
  </si>
  <si>
    <t>Литература</t>
  </si>
  <si>
    <t>Математика</t>
  </si>
  <si>
    <t>Иностранный язык</t>
  </si>
  <si>
    <t>Информатика</t>
  </si>
  <si>
    <t>Физика</t>
  </si>
  <si>
    <t>Химия</t>
  </si>
  <si>
    <t>Биология</t>
  </si>
  <si>
    <t>История</t>
  </si>
  <si>
    <t>Обществознание</t>
  </si>
  <si>
    <t>География</t>
  </si>
  <si>
    <t>Основы безопасности и защиты Родины</t>
  </si>
  <si>
    <t>Дополнительные учебные предметы</t>
  </si>
  <si>
    <t>ДУП.00</t>
  </si>
  <si>
    <t>ДУП.01</t>
  </si>
  <si>
    <t>Основы проектной деятельности</t>
  </si>
  <si>
    <t xml:space="preserve">Индивидуальный проект </t>
  </si>
  <si>
    <t>ИП</t>
  </si>
  <si>
    <t>Количество экзаменов</t>
  </si>
  <si>
    <t>Количество дифференцированных зачетов</t>
  </si>
  <si>
    <t>Количество зачетов</t>
  </si>
  <si>
    <t>ДФК</t>
  </si>
  <si>
    <t>Количество других форм контроля</t>
  </si>
  <si>
    <t>другие формы контроля</t>
  </si>
  <si>
    <t>Виды деятельности:</t>
  </si>
  <si>
    <t>2 сем (нед)</t>
  </si>
  <si>
    <t>основного общего образования</t>
  </si>
  <si>
    <r>
      <t xml:space="preserve">по специальности </t>
    </r>
    <r>
      <rPr>
        <b/>
        <sz val="12"/>
        <color theme="1"/>
        <rFont val="Times New Roman"/>
        <family val="1"/>
        <charset val="204"/>
      </rPr>
      <t>13.02.07 Электроснабжение</t>
    </r>
  </si>
  <si>
    <t>Техник</t>
  </si>
  <si>
    <t>2 года 10 месяцев</t>
  </si>
  <si>
    <t>№255 от 16.04.2024 года</t>
  </si>
  <si>
    <t>Инженерная и компьютерная графика</t>
  </si>
  <si>
    <t>Электроматериаловедение</t>
  </si>
  <si>
    <t>Экономика отрасли</t>
  </si>
  <si>
    <t>Математические методы решения прикладных профессиональных задач</t>
  </si>
  <si>
    <t>Электрооборудование</t>
  </si>
  <si>
    <t>Техническое обслуживание и ремонт оборудования электрических подстанций и сетей</t>
  </si>
  <si>
    <t>Устройство и техническое обслуживание сетей электроснабжения</t>
  </si>
  <si>
    <t>Учебная практика по техническому обслуживанию и ремонту оборудования электрических подстанций и сетей</t>
  </si>
  <si>
    <t>Производственная практика по техническому обслуживанию и ремонту оборудования электрических подстанций и сетей</t>
  </si>
  <si>
    <t>Организация и управление бригадами по техническому обслуживанию и ремонту оборудования подстанций и электрических сетей</t>
  </si>
  <si>
    <t>Аппаратура для ремонта и наладки устройств электроснабжения</t>
  </si>
  <si>
    <t>Учебная практика по организации и управлению бригадами по техническому обслуживанию и ремонту оборудования подстанций и электрических сетей</t>
  </si>
  <si>
    <t>Производственная практика по организации и управлению бригадами по техническому обслуживанию и ремонту оборудования подстанций и электрических сетей</t>
  </si>
  <si>
    <t xml:space="preserve">Техническое обслуживание и ремонт устройств релейной защиты и автоматики </t>
  </si>
  <si>
    <t>Релейная защита и автоматические системы управления устройствами электроснабжения</t>
  </si>
  <si>
    <t xml:space="preserve">Учебная практика по техническому обслуживанию и ремонту устройств релейной защиты и автоматики </t>
  </si>
  <si>
    <t xml:space="preserve">Производственная практика по техническому обслуживанию и ремонту устройств релейной защиты и автоматики </t>
  </si>
  <si>
    <t>Монтаж, наладка и ремонт воздушных линий электропередачи</t>
  </si>
  <si>
    <t>МДК 04.01</t>
  </si>
  <si>
    <t>Учебная практика по монтажу, наладке и ремонту воздушных линий электропередачи</t>
  </si>
  <si>
    <t>Производственная практика по монтажу, наладке и ремонту воздушных линий электропередачи</t>
  </si>
  <si>
    <t>ПМ.07</t>
  </si>
  <si>
    <t>ПМ.05</t>
  </si>
  <si>
    <t>Монтаж, наладка и ремонт кабельных линий электропередачи</t>
  </si>
  <si>
    <t>МДК 05.01</t>
  </si>
  <si>
    <t>Учебная практика по монтажу, наладке и ремонту кабельных линий электропередачи</t>
  </si>
  <si>
    <t>Производственная практика по монтажу, наладке и ремонту кабельных линий электропередачи</t>
  </si>
  <si>
    <t>ПМ.06</t>
  </si>
  <si>
    <t>МДК.06.01</t>
  </si>
  <si>
    <t>Обеспечение безопасности работ при эксплуатации и ремонте оборудования электрических подстанций и сетей электроснабжения</t>
  </si>
  <si>
    <t>Осуществление безопасного производства плановых и аварийных работ в электрических установках и сетях</t>
  </si>
  <si>
    <t>Учебная практика по обеспечению безопасности работ при эксплуатации и ремонте оборудования электрических подстанций и сетей электроснабжения</t>
  </si>
  <si>
    <t>УП.06</t>
  </si>
  <si>
    <t>ПП.06</t>
  </si>
  <si>
    <t>Производственная практика по обеспечению безопасности работ при эксплуатации и ремонте оборудования электрических подстанций и сетей электроснабжения</t>
  </si>
  <si>
    <t>Устройство и техническое обслуживание электрических подстанций</t>
  </si>
  <si>
    <t>Организация и управление работами по техническому обслуживанию и ремонту электрооборудования</t>
  </si>
  <si>
    <t>Монтаж и наладка и ремонт воздушных линий электропередачи</t>
  </si>
  <si>
    <t>Монтаж и наладка и ремонт кабельных линий электропередачи</t>
  </si>
  <si>
    <t>УП.05</t>
  </si>
  <si>
    <t>ПП.05</t>
  </si>
  <si>
    <t>П06</t>
  </si>
  <si>
    <t>У06</t>
  </si>
  <si>
    <t>П07</t>
  </si>
  <si>
    <t>У07</t>
  </si>
  <si>
    <t>У05</t>
  </si>
  <si>
    <t>П05</t>
  </si>
  <si>
    <t>Техническое обслуживание и ремонт оборудования электрических подстанций и сетей
Руководство выполнением работ по техническому обслуживанию и ремонту автотранспортных средств и их компонентов
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</si>
  <si>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МДК.07.01</t>
  </si>
  <si>
    <t>УП.07</t>
  </si>
  <si>
    <t>ПП.07</t>
  </si>
  <si>
    <t>Выполнение работ по одной или нескольким рабочим профессиям, должностям служащих (19825 Электромонтер контактной сети)</t>
  </si>
  <si>
    <t>Учебная практика по выполнению работ по профессии электромонтер контактной сети</t>
  </si>
  <si>
    <t>Производственная практика по выполнению работ по профессии электромонтер контактной сети</t>
  </si>
  <si>
    <t>Устройство, монтаж и техническое обслуживание контактной сети</t>
  </si>
  <si>
    <t xml:space="preserve"> 2026 - 2029  гг.</t>
  </si>
  <si>
    <t>"___"________2026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</si>
</sst>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sz val="11"/>
      <color theme="8" tint="-0.249977111117893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8" tint="-0.249977111117893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800000"/>
      </patternFill>
    </fill>
    <fill>
      <patternFill patternType="solid">
        <fgColor theme="0"/>
        <bgColor indexed="1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6" fillId="0" borderId="0"/>
    <xf numFmtId="0" fontId="8" fillId="0" borderId="0"/>
    <xf numFmtId="0" fontId="9" fillId="0" borderId="0"/>
    <xf numFmtId="0" fontId="7" fillId="0" borderId="0"/>
    <xf numFmtId="0" fontId="9" fillId="0" borderId="0"/>
    <xf numFmtId="0" fontId="7" fillId="0" borderId="0"/>
  </cellStyleXfs>
  <cellXfs count="36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7" fillId="0" borderId="0" xfId="4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7" fillId="0" borderId="0" xfId="4" applyAlignment="1" applyProtection="1">
      <alignment horizontal="left" vertical="center"/>
      <protection locked="0"/>
    </xf>
    <xf numFmtId="0" fontId="7" fillId="0" borderId="0" xfId="4" applyAlignment="1" applyProtection="1">
      <alignment vertical="top" wrapText="1"/>
      <protection locked="0"/>
    </xf>
    <xf numFmtId="0" fontId="13" fillId="0" borderId="0" xfId="0" applyFont="1"/>
    <xf numFmtId="0" fontId="0" fillId="0" borderId="1" xfId="0" applyBorder="1"/>
    <xf numFmtId="0" fontId="13" fillId="0" borderId="19" xfId="0" applyFont="1" applyBorder="1"/>
    <xf numFmtId="0" fontId="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0" fillId="3" borderId="1" xfId="0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0" fillId="7" borderId="1" xfId="0" applyFill="1" applyBorder="1"/>
    <xf numFmtId="0" fontId="0" fillId="7" borderId="0" xfId="0" applyFill="1"/>
    <xf numFmtId="0" fontId="19" fillId="0" borderId="0" xfId="0" applyFont="1"/>
    <xf numFmtId="0" fontId="0" fillId="9" borderId="0" xfId="0" applyFill="1"/>
    <xf numFmtId="0" fontId="0" fillId="10" borderId="0" xfId="0" applyFill="1"/>
    <xf numFmtId="0" fontId="19" fillId="9" borderId="0" xfId="0" applyFont="1" applyFill="1"/>
    <xf numFmtId="0" fontId="19" fillId="10" borderId="0" xfId="0" applyFont="1" applyFill="1"/>
    <xf numFmtId="0" fontId="18" fillId="11" borderId="0" xfId="0" applyFont="1" applyFill="1"/>
    <xf numFmtId="0" fontId="0" fillId="3" borderId="0" xfId="0" applyFill="1"/>
    <xf numFmtId="0" fontId="0" fillId="12" borderId="0" xfId="0" applyFill="1"/>
    <xf numFmtId="0" fontId="1" fillId="0" borderId="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1" fillId="0" borderId="0" xfId="0" applyFont="1"/>
    <xf numFmtId="0" fontId="1" fillId="8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7" borderId="1" xfId="0" applyFont="1" applyFill="1" applyBorder="1"/>
    <xf numFmtId="0" fontId="1" fillId="2" borderId="1" xfId="0" applyFont="1" applyFill="1" applyBorder="1"/>
    <xf numFmtId="0" fontId="1" fillId="7" borderId="15" xfId="0" applyFont="1" applyFill="1" applyBorder="1"/>
    <xf numFmtId="0" fontId="20" fillId="0" borderId="0" xfId="0" applyFont="1"/>
    <xf numFmtId="0" fontId="1" fillId="0" borderId="0" xfId="0" applyFont="1" applyAlignment="1">
      <alignment wrapText="1"/>
    </xf>
    <xf numFmtId="0" fontId="22" fillId="0" borderId="0" xfId="0" applyFont="1"/>
    <xf numFmtId="0" fontId="2" fillId="7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/>
    <xf numFmtId="0" fontId="1" fillId="2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2" fillId="7" borderId="20" xfId="0" applyFont="1" applyFill="1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9" fillId="2" borderId="0" xfId="0" applyFont="1" applyFill="1"/>
    <xf numFmtId="0" fontId="1" fillId="3" borderId="2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7" borderId="3" xfId="0" applyFill="1" applyBorder="1"/>
    <xf numFmtId="0" fontId="0" fillId="8" borderId="3" xfId="0" applyFill="1" applyBorder="1"/>
    <xf numFmtId="0" fontId="0" fillId="3" borderId="3" xfId="0" applyFill="1" applyBorder="1"/>
    <xf numFmtId="0" fontId="0" fillId="2" borderId="3" xfId="0" applyFill="1" applyBorder="1"/>
    <xf numFmtId="0" fontId="1" fillId="2" borderId="0" xfId="0" applyFont="1" applyFill="1"/>
    <xf numFmtId="0" fontId="13" fillId="2" borderId="0" xfId="0" applyFont="1" applyFill="1"/>
    <xf numFmtId="0" fontId="20" fillId="2" borderId="0" xfId="0" applyFont="1" applyFill="1"/>
    <xf numFmtId="0" fontId="22" fillId="2" borderId="0" xfId="0" applyFont="1" applyFill="1"/>
    <xf numFmtId="0" fontId="1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wrapText="1"/>
    </xf>
    <xf numFmtId="0" fontId="21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wrapText="1"/>
    </xf>
    <xf numFmtId="0" fontId="18" fillId="2" borderId="0" xfId="0" applyFont="1" applyFill="1"/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7" borderId="15" xfId="0" applyFont="1" applyFill="1" applyBorder="1"/>
    <xf numFmtId="0" fontId="26" fillId="7" borderId="1" xfId="0" applyFont="1" applyFill="1" applyBorder="1"/>
    <xf numFmtId="0" fontId="26" fillId="9" borderId="15" xfId="0" applyFont="1" applyFill="1" applyBorder="1" applyAlignment="1">
      <alignment wrapText="1"/>
    </xf>
    <xf numFmtId="0" fontId="26" fillId="9" borderId="1" xfId="0" applyFont="1" applyFill="1" applyBorder="1" applyAlignment="1">
      <alignment wrapText="1"/>
    </xf>
    <xf numFmtId="0" fontId="26" fillId="0" borderId="15" xfId="0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26" fillId="9" borderId="15" xfId="0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12" borderId="1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6" fillId="7" borderId="1" xfId="0" applyFont="1" applyFill="1" applyBorder="1" applyAlignment="1">
      <alignment vertical="center"/>
    </xf>
    <xf numFmtId="0" fontId="26" fillId="9" borderId="1" xfId="0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2" fillId="9" borderId="20" xfId="0" applyFont="1" applyFill="1" applyBorder="1" applyAlignment="1">
      <alignment horizontal="center"/>
    </xf>
    <xf numFmtId="0" fontId="1" fillId="9" borderId="1" xfId="0" applyFont="1" applyFill="1" applyBorder="1" applyAlignment="1">
      <alignment vertical="center"/>
    </xf>
    <xf numFmtId="0" fontId="1" fillId="9" borderId="15" xfId="0" applyFont="1" applyFill="1" applyBorder="1"/>
    <xf numFmtId="0" fontId="1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0" xfId="0" applyFont="1" applyFill="1"/>
    <xf numFmtId="0" fontId="1" fillId="2" borderId="15" xfId="0" applyFont="1" applyFill="1" applyBorder="1"/>
    <xf numFmtId="0" fontId="1" fillId="0" borderId="6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textRotation="90" wrapText="1"/>
    </xf>
    <xf numFmtId="0" fontId="25" fillId="0" borderId="1" xfId="0" applyFont="1" applyBorder="1" applyAlignment="1">
      <alignment horizontal="center" vertical="center" wrapText="1"/>
    </xf>
    <xf numFmtId="0" fontId="1" fillId="7" borderId="15" xfId="0" applyFont="1" applyFill="1" applyBorder="1" applyAlignment="1">
      <alignment vertical="center"/>
    </xf>
    <xf numFmtId="0" fontId="1" fillId="9" borderId="15" xfId="0" applyFont="1" applyFill="1" applyBorder="1" applyAlignment="1">
      <alignment vertical="center"/>
    </xf>
    <xf numFmtId="0" fontId="26" fillId="7" borderId="15" xfId="0" applyFont="1" applyFill="1" applyBorder="1" applyAlignment="1">
      <alignment vertical="center"/>
    </xf>
    <xf numFmtId="0" fontId="26" fillId="9" borderId="15" xfId="0" applyFont="1" applyFill="1" applyBorder="1" applyAlignment="1">
      <alignment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27" fillId="3" borderId="1" xfId="0" applyFont="1" applyFill="1" applyBorder="1" applyAlignment="1">
      <alignment horizontal="center" vertical="center" wrapText="1"/>
    </xf>
    <xf numFmtId="0" fontId="11" fillId="0" borderId="16" xfId="6" applyFont="1" applyBorder="1" applyAlignment="1" applyProtection="1">
      <alignment horizontal="center" vertical="center"/>
      <protection locked="0"/>
    </xf>
    <xf numFmtId="0" fontId="11" fillId="0" borderId="19" xfId="6" applyFont="1" applyBorder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 textRotation="90"/>
      <protection locked="0"/>
    </xf>
    <xf numFmtId="0" fontId="11" fillId="0" borderId="1" xfId="6" applyFont="1" applyBorder="1" applyAlignment="1" applyProtection="1">
      <alignment horizontal="center" vertical="center" textRotation="90"/>
      <protection locked="0"/>
    </xf>
    <xf numFmtId="0" fontId="11" fillId="0" borderId="12" xfId="6" applyFont="1" applyBorder="1" applyAlignment="1" applyProtection="1">
      <alignment horizontal="left" vertical="center" textRotation="90"/>
      <protection locked="0"/>
    </xf>
    <xf numFmtId="0" fontId="11" fillId="0" borderId="11" xfId="6" applyFont="1" applyBorder="1" applyAlignment="1" applyProtection="1">
      <alignment horizontal="center" vertical="center"/>
      <protection locked="0"/>
    </xf>
    <xf numFmtId="0" fontId="11" fillId="0" borderId="1" xfId="6" applyFont="1" applyBorder="1" applyAlignment="1" applyProtection="1">
      <alignment horizontal="center" vertical="center"/>
      <protection locked="0"/>
    </xf>
    <xf numFmtId="0" fontId="29" fillId="0" borderId="11" xfId="6" applyFont="1" applyBorder="1" applyAlignment="1" applyProtection="1">
      <alignment vertical="center"/>
      <protection locked="0"/>
    </xf>
    <xf numFmtId="0" fontId="29" fillId="0" borderId="1" xfId="6" applyFont="1" applyBorder="1" applyAlignment="1" applyProtection="1">
      <alignment vertical="center"/>
      <protection locked="0"/>
    </xf>
    <xf numFmtId="0" fontId="29" fillId="0" borderId="1" xfId="6" applyFont="1" applyBorder="1" applyAlignment="1" applyProtection="1">
      <alignment horizontal="center" vertical="center"/>
      <protection locked="0"/>
    </xf>
    <xf numFmtId="0" fontId="27" fillId="2" borderId="1" xfId="6" applyFont="1" applyFill="1" applyBorder="1" applyAlignment="1" applyProtection="1">
      <alignment horizontal="center" vertical="center"/>
      <protection locked="0"/>
    </xf>
    <xf numFmtId="0" fontId="28" fillId="14" borderId="1" xfId="6" applyFont="1" applyFill="1" applyBorder="1" applyAlignment="1" applyProtection="1">
      <alignment horizontal="center" vertical="center"/>
      <protection locked="0"/>
    </xf>
    <xf numFmtId="0" fontId="30" fillId="17" borderId="1" xfId="6" applyFont="1" applyFill="1" applyBorder="1" applyAlignment="1" applyProtection="1">
      <alignment horizontal="center" vertical="center"/>
      <protection locked="0"/>
    </xf>
    <xf numFmtId="0" fontId="28" fillId="13" borderId="1" xfId="6" applyFont="1" applyFill="1" applyBorder="1" applyAlignment="1" applyProtection="1">
      <alignment horizontal="center" vertical="center"/>
      <protection locked="0"/>
    </xf>
    <xf numFmtId="0" fontId="30" fillId="18" borderId="1" xfId="6" applyFont="1" applyFill="1" applyBorder="1" applyAlignment="1" applyProtection="1">
      <alignment horizontal="center" vertical="center"/>
      <protection locked="0"/>
    </xf>
    <xf numFmtId="0" fontId="30" fillId="2" borderId="1" xfId="6" applyFont="1" applyFill="1" applyBorder="1" applyAlignment="1" applyProtection="1">
      <alignment horizontal="center" vertical="center"/>
      <protection locked="0"/>
    </xf>
    <xf numFmtId="0" fontId="7" fillId="0" borderId="0" xfId="6" applyAlignment="1" applyProtection="1">
      <alignment vertical="top" wrapText="1"/>
      <protection locked="0"/>
    </xf>
    <xf numFmtId="0" fontId="7" fillId="0" borderId="0" xfId="6" applyAlignment="1" applyProtection="1">
      <alignment horizontal="center" vertical="center"/>
      <protection locked="0"/>
    </xf>
    <xf numFmtId="0" fontId="7" fillId="0" borderId="0" xfId="6" applyAlignment="1" applyProtection="1">
      <alignment horizontal="left" vertical="center"/>
      <protection locked="0"/>
    </xf>
    <xf numFmtId="0" fontId="29" fillId="0" borderId="2" xfId="6" applyFont="1" applyBorder="1" applyAlignment="1" applyProtection="1">
      <alignment horizontal="center" vertical="center"/>
      <protection locked="0"/>
    </xf>
    <xf numFmtId="0" fontId="27" fillId="2" borderId="2" xfId="6" applyFont="1" applyFill="1" applyBorder="1" applyAlignment="1" applyProtection="1">
      <alignment horizontal="center" vertical="center"/>
      <protection locked="0"/>
    </xf>
    <xf numFmtId="0" fontId="27" fillId="12" borderId="1" xfId="6" applyFont="1" applyFill="1" applyBorder="1" applyAlignment="1" applyProtection="1">
      <alignment horizontal="center" vertical="center"/>
      <protection locked="0"/>
    </xf>
    <xf numFmtId="0" fontId="27" fillId="0" borderId="1" xfId="6" applyFont="1" applyBorder="1" applyAlignment="1" applyProtection="1">
      <alignment horizontal="center" vertical="center"/>
      <protection locked="0"/>
    </xf>
    <xf numFmtId="0" fontId="29" fillId="0" borderId="9" xfId="6" applyFont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top" wrapText="1"/>
      <protection locked="0"/>
    </xf>
    <xf numFmtId="0" fontId="11" fillId="0" borderId="0" xfId="6" applyFont="1" applyAlignment="1" applyProtection="1">
      <alignment horizontal="left" vertical="center"/>
      <protection locked="0"/>
    </xf>
    <xf numFmtId="0" fontId="11" fillId="15" borderId="1" xfId="6" applyFont="1" applyFill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center"/>
      <protection locked="0"/>
    </xf>
    <xf numFmtId="0" fontId="11" fillId="12" borderId="1" xfId="6" applyFont="1" applyFill="1" applyBorder="1" applyAlignment="1" applyProtection="1">
      <alignment horizontal="center" vertical="center"/>
      <protection locked="0"/>
    </xf>
    <xf numFmtId="0" fontId="13" fillId="0" borderId="0" xfId="6" applyFont="1" applyAlignment="1" applyProtection="1">
      <alignment vertical="top" wrapText="1"/>
      <protection locked="0"/>
    </xf>
    <xf numFmtId="0" fontId="11" fillId="0" borderId="0" xfId="6" applyFont="1" applyAlignment="1" applyProtection="1">
      <alignment horizontal="center" vertical="center"/>
      <protection locked="0"/>
    </xf>
    <xf numFmtId="0" fontId="16" fillId="13" borderId="1" xfId="6" applyFont="1" applyFill="1" applyBorder="1" applyAlignment="1" applyProtection="1">
      <alignment horizontal="center" vertical="center"/>
      <protection locked="0"/>
    </xf>
    <xf numFmtId="0" fontId="11" fillId="16" borderId="1" xfId="6" applyFont="1" applyFill="1" applyBorder="1" applyAlignment="1" applyProtection="1">
      <alignment horizontal="center" vertical="center"/>
      <protection locked="0"/>
    </xf>
    <xf numFmtId="0" fontId="16" fillId="14" borderId="1" xfId="6" applyFont="1" applyFill="1" applyBorder="1" applyAlignment="1" applyProtection="1">
      <alignment horizontal="center" vertical="center"/>
      <protection locked="0"/>
    </xf>
    <xf numFmtId="0" fontId="14" fillId="0" borderId="0" xfId="6" applyFont="1" applyAlignment="1" applyProtection="1">
      <alignment horizontal="center" vertical="center"/>
      <protection locked="0"/>
    </xf>
    <xf numFmtId="0" fontId="12" fillId="0" borderId="11" xfId="6" applyFont="1" applyBorder="1" applyAlignment="1" applyProtection="1">
      <alignment horizontal="center" vertical="center"/>
      <protection locked="0"/>
    </xf>
    <xf numFmtId="0" fontId="28" fillId="14" borderId="12" xfId="6" applyFont="1" applyFill="1" applyBorder="1" applyAlignment="1" applyProtection="1">
      <alignment horizontal="center" vertical="center"/>
      <protection locked="0"/>
    </xf>
    <xf numFmtId="0" fontId="27" fillId="0" borderId="12" xfId="6" applyFont="1" applyBorder="1" applyAlignment="1" applyProtection="1">
      <alignment horizontal="center" vertical="center"/>
      <protection locked="0"/>
    </xf>
    <xf numFmtId="0" fontId="30" fillId="18" borderId="9" xfId="6" applyFont="1" applyFill="1" applyBorder="1" applyAlignment="1" applyProtection="1">
      <alignment horizontal="center" vertical="center"/>
      <protection locked="0"/>
    </xf>
    <xf numFmtId="0" fontId="28" fillId="13" borderId="9" xfId="6" applyFont="1" applyFill="1" applyBorder="1" applyAlignment="1" applyProtection="1">
      <alignment horizontal="center" vertical="center"/>
      <protection locked="0"/>
    </xf>
    <xf numFmtId="0" fontId="28" fillId="14" borderId="9" xfId="6" applyFont="1" applyFill="1" applyBorder="1" applyAlignment="1" applyProtection="1">
      <alignment horizontal="center" vertical="center"/>
      <protection locked="0"/>
    </xf>
    <xf numFmtId="0" fontId="27" fillId="0" borderId="9" xfId="6" applyFont="1" applyBorder="1" applyAlignment="1" applyProtection="1">
      <alignment horizontal="center" vertical="center"/>
      <protection locked="0"/>
    </xf>
    <xf numFmtId="0" fontId="27" fillId="0" borderId="22" xfId="6" applyFont="1" applyBorder="1" applyAlignment="1" applyProtection="1">
      <alignment horizontal="center" vertical="center"/>
      <protection locked="0"/>
    </xf>
    <xf numFmtId="0" fontId="11" fillId="0" borderId="28" xfId="6" applyFont="1" applyBorder="1" applyAlignment="1" applyProtection="1">
      <alignment horizontal="center" vertical="center"/>
      <protection locked="0"/>
    </xf>
    <xf numFmtId="0" fontId="11" fillId="0" borderId="2" xfId="6" applyFont="1" applyBorder="1" applyAlignment="1" applyProtection="1">
      <alignment horizontal="center" vertical="center"/>
      <protection locked="0"/>
    </xf>
    <xf numFmtId="0" fontId="11" fillId="0" borderId="29" xfId="6" applyFont="1" applyBorder="1" applyAlignment="1" applyProtection="1">
      <alignment horizontal="left" vertical="center"/>
      <protection locked="0"/>
    </xf>
    <xf numFmtId="0" fontId="28" fillId="14" borderId="3" xfId="6" applyFont="1" applyFill="1" applyBorder="1" applyAlignment="1" applyProtection="1">
      <alignment horizontal="center" vertical="center"/>
      <protection locked="0"/>
    </xf>
    <xf numFmtId="0" fontId="30" fillId="18" borderId="3" xfId="6" applyFont="1" applyFill="1" applyBorder="1" applyAlignment="1" applyProtection="1">
      <alignment horizontal="center" vertical="center"/>
      <protection locked="0"/>
    </xf>
    <xf numFmtId="0" fontId="29" fillId="0" borderId="16" xfId="6" applyFont="1" applyBorder="1" applyAlignment="1" applyProtection="1">
      <alignment vertical="center"/>
      <protection locked="0"/>
    </xf>
    <xf numFmtId="0" fontId="29" fillId="0" borderId="19" xfId="6" applyFont="1" applyBorder="1" applyAlignment="1" applyProtection="1">
      <alignment vertical="center"/>
      <protection locked="0"/>
    </xf>
    <xf numFmtId="0" fontId="29" fillId="0" borderId="19" xfId="6" applyFont="1" applyBorder="1" applyAlignment="1" applyProtection="1">
      <alignment horizontal="center" vertical="center"/>
      <protection locked="0"/>
    </xf>
    <xf numFmtId="0" fontId="27" fillId="2" borderId="19" xfId="6" applyFont="1" applyFill="1" applyBorder="1" applyAlignment="1" applyProtection="1">
      <alignment horizontal="center" vertical="center"/>
      <protection locked="0"/>
    </xf>
    <xf numFmtId="0" fontId="28" fillId="14" borderId="19" xfId="6" applyFont="1" applyFill="1" applyBorder="1" applyAlignment="1" applyProtection="1">
      <alignment horizontal="center" vertical="center"/>
      <protection locked="0"/>
    </xf>
    <xf numFmtId="0" fontId="30" fillId="17" borderId="19" xfId="6" applyFont="1" applyFill="1" applyBorder="1" applyAlignment="1" applyProtection="1">
      <alignment horizontal="center" vertical="center"/>
      <protection locked="0"/>
    </xf>
    <xf numFmtId="0" fontId="28" fillId="14" borderId="21" xfId="6" applyFont="1" applyFill="1" applyBorder="1" applyAlignment="1" applyProtection="1">
      <alignment horizontal="center" vertical="center"/>
      <protection locked="0"/>
    </xf>
    <xf numFmtId="0" fontId="30" fillId="17" borderId="9" xfId="6" applyFont="1" applyFill="1" applyBorder="1" applyAlignment="1" applyProtection="1">
      <alignment horizontal="center" vertical="center"/>
      <protection locked="0"/>
    </xf>
    <xf numFmtId="0" fontId="30" fillId="18" borderId="19" xfId="6" applyFont="1" applyFill="1" applyBorder="1" applyAlignment="1" applyProtection="1">
      <alignment horizontal="center" vertical="center"/>
      <protection locked="0"/>
    </xf>
    <xf numFmtId="0" fontId="30" fillId="2" borderId="19" xfId="6" applyFont="1" applyFill="1" applyBorder="1" applyAlignment="1" applyProtection="1">
      <alignment horizontal="center" vertical="center"/>
      <protection locked="0"/>
    </xf>
    <xf numFmtId="0" fontId="30" fillId="2" borderId="9" xfId="6" applyFont="1" applyFill="1" applyBorder="1" applyAlignment="1" applyProtection="1">
      <alignment horizontal="center" vertical="center"/>
      <protection locked="0"/>
    </xf>
    <xf numFmtId="0" fontId="28" fillId="14" borderId="10" xfId="6" applyFont="1" applyFill="1" applyBorder="1" applyAlignment="1" applyProtection="1">
      <alignment horizontal="center" vertical="center"/>
      <protection locked="0"/>
    </xf>
    <xf numFmtId="0" fontId="28" fillId="13" borderId="2" xfId="6" applyFont="1" applyFill="1" applyBorder="1" applyAlignment="1" applyProtection="1">
      <alignment horizontal="center" vertical="center"/>
      <protection locked="0"/>
    </xf>
    <xf numFmtId="0" fontId="28" fillId="14" borderId="2" xfId="6" applyFont="1" applyFill="1" applyBorder="1" applyAlignment="1" applyProtection="1">
      <alignment horizontal="center" vertical="center"/>
      <protection locked="0"/>
    </xf>
    <xf numFmtId="0" fontId="28" fillId="14" borderId="29" xfId="6" applyFont="1" applyFill="1" applyBorder="1" applyAlignment="1" applyProtection="1">
      <alignment horizontal="center" vertical="center"/>
      <protection locked="0"/>
    </xf>
    <xf numFmtId="0" fontId="28" fillId="13" borderId="19" xfId="6" applyFont="1" applyFill="1" applyBorder="1" applyAlignment="1" applyProtection="1">
      <alignment horizontal="center" vertical="center"/>
      <protection locked="0"/>
    </xf>
    <xf numFmtId="0" fontId="29" fillId="0" borderId="28" xfId="6" applyFont="1" applyBorder="1" applyAlignment="1" applyProtection="1">
      <alignment vertical="center"/>
      <protection locked="0"/>
    </xf>
    <xf numFmtId="0" fontId="29" fillId="0" borderId="2" xfId="6" applyFont="1" applyBorder="1" applyAlignment="1" applyProtection="1">
      <alignment vertical="center"/>
      <protection locked="0"/>
    </xf>
    <xf numFmtId="0" fontId="30" fillId="17" borderId="2" xfId="6" applyFont="1" applyFill="1" applyBorder="1" applyAlignment="1" applyProtection="1">
      <alignment horizontal="center" vertical="center"/>
      <protection locked="0"/>
    </xf>
    <xf numFmtId="0" fontId="31" fillId="0" borderId="11" xfId="6" applyFont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26" fillId="10" borderId="1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10" borderId="1" xfId="0" applyFont="1" applyFill="1" applyBorder="1" applyAlignment="1">
      <alignment horizontal="center" vertical="center" wrapText="1"/>
    </xf>
    <xf numFmtId="0" fontId="29" fillId="0" borderId="9" xfId="6" applyFont="1" applyBorder="1" applyAlignment="1" applyProtection="1">
      <alignment vertical="center"/>
      <protection locked="0"/>
    </xf>
    <xf numFmtId="0" fontId="27" fillId="12" borderId="19" xfId="6" applyFont="1" applyFill="1" applyBorder="1" applyAlignment="1" applyProtection="1">
      <alignment horizontal="center" vertical="center"/>
      <protection locked="0"/>
    </xf>
    <xf numFmtId="0" fontId="27" fillId="0" borderId="19" xfId="6" applyFont="1" applyBorder="1" applyAlignment="1" applyProtection="1">
      <alignment horizontal="center" vertical="center"/>
      <protection locked="0"/>
    </xf>
    <xf numFmtId="0" fontId="27" fillId="0" borderId="21" xfId="6" applyFont="1" applyBorder="1" applyAlignment="1" applyProtection="1">
      <alignment horizontal="center" vertical="center"/>
      <protection locked="0"/>
    </xf>
    <xf numFmtId="0" fontId="30" fillId="18" borderId="2" xfId="6" applyFont="1" applyFill="1" applyBorder="1" applyAlignment="1" applyProtection="1">
      <alignment horizontal="center" vertical="center"/>
      <protection locked="0"/>
    </xf>
    <xf numFmtId="0" fontId="30" fillId="18" borderId="10" xfId="6" applyFont="1" applyFill="1" applyBorder="1" applyAlignment="1" applyProtection="1">
      <alignment horizontal="center" vertical="center"/>
      <protection locked="0"/>
    </xf>
    <xf numFmtId="0" fontId="27" fillId="12" borderId="9" xfId="6" applyFont="1" applyFill="1" applyBorder="1" applyAlignment="1" applyProtection="1">
      <alignment horizontal="center" vertical="center"/>
      <protection locked="0"/>
    </xf>
    <xf numFmtId="0" fontId="33" fillId="0" borderId="17" xfId="6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/>
    </xf>
    <xf numFmtId="0" fontId="14" fillId="0" borderId="0" xfId="6" applyFont="1" applyAlignment="1" applyProtection="1">
      <alignment horizontal="center" vertical="center"/>
      <protection locked="0"/>
    </xf>
    <xf numFmtId="0" fontId="11" fillId="0" borderId="16" xfId="6" applyFont="1" applyBorder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12" fontId="24" fillId="0" borderId="1" xfId="0" applyNumberFormat="1" applyFont="1" applyBorder="1" applyAlignment="1">
      <alignment horizontal="center"/>
    </xf>
    <xf numFmtId="12" fontId="24" fillId="0" borderId="20" xfId="0" applyNumberFormat="1" applyFont="1" applyBorder="1" applyAlignment="1">
      <alignment horizontal="center"/>
    </xf>
    <xf numFmtId="12" fontId="24" fillId="0" borderId="14" xfId="0" applyNumberFormat="1" applyFont="1" applyBorder="1" applyAlignment="1">
      <alignment horizontal="center"/>
    </xf>
    <xf numFmtId="12" fontId="24" fillId="0" borderId="15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12" fontId="24" fillId="0" borderId="9" xfId="0" applyNumberFormat="1" applyFont="1" applyBorder="1" applyAlignment="1">
      <alignment horizontal="center"/>
    </xf>
    <xf numFmtId="12" fontId="24" fillId="0" borderId="22" xfId="0" applyNumberFormat="1" applyFont="1" applyBorder="1" applyAlignment="1">
      <alignment horizontal="center"/>
    </xf>
    <xf numFmtId="12" fontId="24" fillId="0" borderId="12" xfId="0" applyNumberFormat="1" applyFont="1" applyBorder="1" applyAlignment="1">
      <alignment horizontal="center"/>
    </xf>
    <xf numFmtId="12" fontId="24" fillId="2" borderId="1" xfId="0" applyNumberFormat="1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11" fillId="0" borderId="0" xfId="6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/>
    </xf>
    <xf numFmtId="0" fontId="11" fillId="0" borderId="18" xfId="6" applyFont="1" applyBorder="1" applyAlignment="1" applyProtection="1">
      <alignment horizontal="center" vertical="center"/>
      <protection locked="0"/>
    </xf>
    <xf numFmtId="0" fontId="11" fillId="0" borderId="13" xfId="6" applyFont="1" applyBorder="1" applyAlignment="1" applyProtection="1">
      <alignment horizontal="center" vertical="center"/>
      <protection locked="0"/>
    </xf>
    <xf numFmtId="0" fontId="11" fillId="0" borderId="26" xfId="6" applyFont="1" applyBorder="1" applyAlignment="1" applyProtection="1">
      <alignment horizontal="center" vertical="center"/>
      <protection locked="0"/>
    </xf>
    <xf numFmtId="0" fontId="11" fillId="0" borderId="19" xfId="6" applyFont="1" applyBorder="1" applyAlignment="1" applyProtection="1">
      <alignment horizontal="center" vertical="center"/>
      <protection locked="0"/>
    </xf>
    <xf numFmtId="0" fontId="11" fillId="0" borderId="19" xfId="6" applyFont="1" applyBorder="1" applyAlignment="1" applyProtection="1">
      <alignment horizontal="center" vertical="center" textRotation="90"/>
      <protection locked="0"/>
    </xf>
    <xf numFmtId="0" fontId="11" fillId="0" borderId="1" xfId="6" applyFont="1" applyBorder="1" applyAlignment="1" applyProtection="1">
      <alignment horizontal="center" vertical="center" textRotation="90"/>
      <protection locked="0"/>
    </xf>
    <xf numFmtId="0" fontId="11" fillId="0" borderId="21" xfId="6" applyFont="1" applyBorder="1" applyAlignment="1" applyProtection="1">
      <alignment horizontal="center" vertical="center"/>
      <protection locked="0"/>
    </xf>
    <xf numFmtId="0" fontId="10" fillId="0" borderId="30" xfId="6" applyFont="1" applyBorder="1" applyAlignment="1" applyProtection="1">
      <alignment horizontal="center" vertical="center"/>
      <protection locked="0"/>
    </xf>
    <xf numFmtId="0" fontId="10" fillId="0" borderId="27" xfId="6" applyFont="1" applyBorder="1" applyAlignment="1" applyProtection="1">
      <alignment horizontal="center" vertical="center"/>
      <protection locked="0"/>
    </xf>
    <xf numFmtId="0" fontId="32" fillId="2" borderId="16" xfId="6" applyFont="1" applyFill="1" applyBorder="1" applyAlignment="1" applyProtection="1">
      <alignment horizontal="center" vertical="center"/>
      <protection locked="0"/>
    </xf>
    <xf numFmtId="0" fontId="32" fillId="2" borderId="11" xfId="6" applyFont="1" applyFill="1" applyBorder="1" applyAlignment="1" applyProtection="1">
      <alignment horizontal="center" vertical="center"/>
      <protection locked="0"/>
    </xf>
    <xf numFmtId="0" fontId="32" fillId="2" borderId="17" xfId="6" applyFont="1" applyFill="1" applyBorder="1" applyAlignment="1" applyProtection="1">
      <alignment horizontal="center" vertical="center"/>
      <protection locked="0"/>
    </xf>
    <xf numFmtId="0" fontId="12" fillId="0" borderId="0" xfId="6" applyFont="1" applyAlignment="1" applyProtection="1">
      <alignment horizontal="left" vertical="top"/>
      <protection locked="0"/>
    </xf>
    <xf numFmtId="0" fontId="11" fillId="0" borderId="6" xfId="6" applyFont="1" applyBorder="1" applyAlignment="1" applyProtection="1">
      <alignment horizontal="left" vertical="center"/>
      <protection locked="0"/>
    </xf>
    <xf numFmtId="0" fontId="11" fillId="0" borderId="23" xfId="6" applyFont="1" applyBorder="1" applyAlignment="1" applyProtection="1">
      <alignment horizontal="left" vertical="center"/>
      <protection locked="0"/>
    </xf>
    <xf numFmtId="0" fontId="13" fillId="0" borderId="0" xfId="6" applyFont="1" applyAlignment="1" applyProtection="1">
      <alignment horizontal="left" vertical="top" wrapText="1"/>
      <protection locked="0"/>
    </xf>
    <xf numFmtId="0" fontId="12" fillId="0" borderId="30" xfId="6" applyFont="1" applyBorder="1" applyAlignment="1" applyProtection="1">
      <alignment horizontal="center" vertical="center"/>
      <protection locked="0"/>
    </xf>
    <xf numFmtId="0" fontId="12" fillId="0" borderId="27" xfId="6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4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left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1" fillId="1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7" borderId="2" xfId="0" applyFont="1" applyFill="1" applyBorder="1" applyAlignment="1">
      <alignment horizontal="center" vertical="center" textRotation="90" wrapText="1"/>
    </xf>
    <xf numFmtId="0" fontId="1" fillId="7" borderId="10" xfId="0" applyFont="1" applyFill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9" borderId="20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5" borderId="1" xfId="4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horizontal="center"/>
    </xf>
    <xf numFmtId="0" fontId="26" fillId="0" borderId="1" xfId="0" applyFont="1" applyBorder="1"/>
    <xf numFmtId="0" fontId="1" fillId="4" borderId="20" xfId="0" applyFont="1" applyFill="1" applyBorder="1" applyAlignment="1" applyProtection="1">
      <alignment horizontal="center" vertical="center"/>
      <protection locked="0"/>
    </xf>
    <xf numFmtId="0" fontId="26" fillId="0" borderId="15" xfId="0" applyFont="1" applyBorder="1"/>
    <xf numFmtId="0" fontId="1" fillId="10" borderId="3" xfId="0" applyFont="1" applyFill="1" applyBorder="1" applyAlignment="1">
      <alignment vertical="center" wrapText="1"/>
    </xf>
    <xf numFmtId="0" fontId="26" fillId="10" borderId="1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 wrapText="1"/>
    </xf>
    <xf numFmtId="0" fontId="26" fillId="10" borderId="3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wrapText="1"/>
    </xf>
    <xf numFmtId="0" fontId="26" fillId="0" borderId="15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10" borderId="1" xfId="0" applyFont="1" applyFill="1" applyBorder="1" applyAlignment="1">
      <alignment horizontal="center" vertical="center"/>
    </xf>
    <xf numFmtId="0" fontId="26" fillId="10" borderId="3" xfId="0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6" fillId="2" borderId="1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left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6" fillId="11" borderId="15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0" fillId="11" borderId="0" xfId="0" applyFont="1" applyFill="1"/>
    <xf numFmtId="0" fontId="1" fillId="2" borderId="1" xfId="0" applyFont="1" applyFill="1" applyBorder="1" applyAlignment="1">
      <alignment horizontal="center" vertical="center" textRotation="90" wrapText="1"/>
    </xf>
    <xf numFmtId="0" fontId="0" fillId="13" borderId="0" xfId="0" applyFont="1" applyFill="1"/>
    <xf numFmtId="0" fontId="1" fillId="13" borderId="1" xfId="0" applyFont="1" applyFill="1" applyBorder="1" applyAlignment="1">
      <alignment horizontal="center" vertical="center" textRotation="90" wrapText="1"/>
    </xf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1" fillId="11" borderId="1" xfId="0" applyFont="1" applyFill="1" applyBorder="1" applyAlignment="1">
      <alignment horizontal="right" vertical="center" wrapText="1"/>
    </xf>
  </cellXfs>
  <cellStyles count="7">
    <cellStyle name="Обычный" xfId="0" builtinId="0"/>
    <cellStyle name="Обычный 2" xfId="2" xr:uid="{DEAE2621-9F4E-4140-80A4-80E6F551E5EA}"/>
    <cellStyle name="Обычный 2 2" xfId="5" xr:uid="{368B1D08-B97F-40E4-8D05-BE4140510F2F}"/>
    <cellStyle name="Обычный 3" xfId="3" xr:uid="{6D1065DE-522E-4FC4-AB4E-E062895B9238}"/>
    <cellStyle name="Обычный 4" xfId="4" xr:uid="{6CEA8C6E-283C-4740-851C-4726D31D06A1}"/>
    <cellStyle name="Обычный 4 2" xfId="6" xr:uid="{9B31D4FD-77F4-4781-A34D-7C5B0286655C}"/>
    <cellStyle name="Обычный 5" xfId="1" xr:uid="{CFA0C62F-E5DF-4A14-AE0F-25C1CBCC00D4}"/>
  </cellStyles>
  <dxfs count="37">
    <dxf>
      <fill>
        <patternFill>
          <bgColor theme="5" tint="-0.24994659260841701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66FF66"/>
      <color rgb="FF99FF66"/>
      <color rgb="FF66FF33"/>
      <color rgb="FF99FF33"/>
      <color rgb="FF00FF99"/>
      <color rgb="FF2EF2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A4DF4-8EDC-4078-AF6F-207C401DB0FC}">
  <dimension ref="A1:BM29"/>
  <sheetViews>
    <sheetView view="pageLayout" zoomScaleNormal="100" workbookViewId="0">
      <selection activeCell="T18" sqref="T18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65" ht="15" customHeight="1" x14ac:dyDescent="0.25">
      <c r="A1" s="240" t="s">
        <v>120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M1" s="240"/>
      <c r="AN1" s="240"/>
      <c r="AO1" s="240"/>
      <c r="AP1" s="240"/>
      <c r="AQ1" s="240"/>
      <c r="AR1" s="240"/>
      <c r="AS1" s="240"/>
      <c r="AT1" s="240"/>
      <c r="AU1" s="240"/>
      <c r="AV1" s="240"/>
      <c r="AW1" s="240"/>
      <c r="AX1" s="240"/>
      <c r="AY1" s="240"/>
      <c r="AZ1" s="240"/>
      <c r="BA1" s="240"/>
      <c r="BB1" s="240"/>
      <c r="BC1" s="240"/>
    </row>
    <row r="2" spans="1:65" ht="15" customHeight="1" thickBot="1" x14ac:dyDescent="0.3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65" ht="15" customHeight="1" x14ac:dyDescent="0.25">
      <c r="B3" s="241" t="s">
        <v>5</v>
      </c>
      <c r="C3" s="13" t="s">
        <v>121</v>
      </c>
      <c r="D3" s="13"/>
      <c r="E3" s="13"/>
      <c r="F3" s="13"/>
      <c r="G3" s="13"/>
      <c r="H3" s="13"/>
      <c r="I3" s="13"/>
      <c r="J3" s="13"/>
      <c r="K3" s="13"/>
      <c r="L3" s="13"/>
      <c r="M3" s="243" t="s">
        <v>110</v>
      </c>
      <c r="N3" s="243"/>
      <c r="O3" s="243"/>
      <c r="P3" s="243"/>
      <c r="Q3" s="243"/>
      <c r="R3" s="245" t="s">
        <v>111</v>
      </c>
      <c r="S3" s="245"/>
      <c r="T3" s="245"/>
      <c r="U3" s="245"/>
      <c r="V3" s="245"/>
      <c r="W3" s="245"/>
      <c r="X3" s="245"/>
      <c r="Y3" s="245" t="s">
        <v>112</v>
      </c>
      <c r="Z3" s="245"/>
      <c r="AA3" s="245"/>
      <c r="AB3" s="245"/>
      <c r="AC3" s="245"/>
      <c r="AD3" s="245"/>
      <c r="AE3" s="245"/>
      <c r="AF3" s="245" t="s">
        <v>114</v>
      </c>
      <c r="AG3" s="245"/>
      <c r="AH3" s="245"/>
      <c r="AI3" s="245"/>
      <c r="AJ3" s="245"/>
      <c r="AK3" s="245"/>
      <c r="AL3" s="245"/>
      <c r="AM3" s="245" t="s">
        <v>113</v>
      </c>
      <c r="AN3" s="245"/>
      <c r="AO3" s="245"/>
      <c r="AP3" s="245"/>
      <c r="AQ3" s="245"/>
      <c r="AR3" s="245"/>
      <c r="AS3" s="245"/>
      <c r="AT3" s="243" t="s">
        <v>116</v>
      </c>
      <c r="AU3" s="243"/>
      <c r="AV3" s="243"/>
      <c r="AW3" s="243"/>
      <c r="AX3" s="243"/>
      <c r="AY3" s="243" t="s">
        <v>164</v>
      </c>
      <c r="AZ3" s="243"/>
      <c r="BA3" s="243"/>
      <c r="BB3" s="247"/>
    </row>
    <row r="4" spans="1:65" ht="15.75" customHeight="1" x14ac:dyDescent="0.25">
      <c r="B4" s="242"/>
      <c r="C4" s="239" t="s">
        <v>117</v>
      </c>
      <c r="D4" s="239"/>
      <c r="E4" s="239"/>
      <c r="F4" s="239"/>
      <c r="G4" s="239" t="s">
        <v>118</v>
      </c>
      <c r="H4" s="239"/>
      <c r="I4" s="239"/>
      <c r="J4" s="239" t="s">
        <v>119</v>
      </c>
      <c r="K4" s="239"/>
      <c r="L4" s="239"/>
      <c r="M4" s="244"/>
      <c r="N4" s="244"/>
      <c r="O4" s="244"/>
      <c r="P4" s="244"/>
      <c r="Q4" s="244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4"/>
      <c r="AU4" s="244"/>
      <c r="AV4" s="244"/>
      <c r="AW4" s="244"/>
      <c r="AX4" s="244"/>
      <c r="AY4" s="244"/>
      <c r="AZ4" s="244"/>
      <c r="BA4" s="244"/>
      <c r="BB4" s="248"/>
    </row>
    <row r="5" spans="1:65" ht="15" customHeight="1" x14ac:dyDescent="0.25">
      <c r="B5" s="242"/>
      <c r="C5" s="239" t="s">
        <v>122</v>
      </c>
      <c r="D5" s="239"/>
      <c r="E5" s="239"/>
      <c r="F5" s="239"/>
      <c r="G5" s="239" t="s">
        <v>122</v>
      </c>
      <c r="H5" s="239"/>
      <c r="I5" s="239"/>
      <c r="J5" s="239" t="s">
        <v>122</v>
      </c>
      <c r="K5" s="239"/>
      <c r="L5" s="239"/>
      <c r="M5" s="239" t="s">
        <v>122</v>
      </c>
      <c r="N5" s="239"/>
      <c r="O5" s="239"/>
      <c r="P5" s="239"/>
      <c r="Q5" s="239"/>
      <c r="R5" s="239" t="s">
        <v>122</v>
      </c>
      <c r="S5" s="239"/>
      <c r="T5" s="239"/>
      <c r="U5" s="239"/>
      <c r="V5" s="239"/>
      <c r="W5" s="239"/>
      <c r="X5" s="239"/>
      <c r="Y5" s="239" t="s">
        <v>122</v>
      </c>
      <c r="Z5" s="239"/>
      <c r="AA5" s="239"/>
      <c r="AB5" s="239"/>
      <c r="AC5" s="239"/>
      <c r="AD5" s="239"/>
      <c r="AE5" s="239"/>
      <c r="AF5" s="239" t="s">
        <v>118</v>
      </c>
      <c r="AG5" s="239"/>
      <c r="AH5" s="239"/>
      <c r="AI5" s="239" t="s">
        <v>299</v>
      </c>
      <c r="AJ5" s="239"/>
      <c r="AK5" s="239"/>
      <c r="AL5" s="239"/>
      <c r="AM5" s="239" t="s">
        <v>122</v>
      </c>
      <c r="AN5" s="239"/>
      <c r="AO5" s="239"/>
      <c r="AP5" s="239"/>
      <c r="AQ5" s="239"/>
      <c r="AR5" s="239"/>
      <c r="AS5" s="239"/>
      <c r="AT5" s="239" t="s">
        <v>122</v>
      </c>
      <c r="AU5" s="239"/>
      <c r="AV5" s="239"/>
      <c r="AW5" s="239"/>
      <c r="AX5" s="239"/>
      <c r="AY5" s="239" t="s">
        <v>122</v>
      </c>
      <c r="AZ5" s="239"/>
      <c r="BA5" s="239"/>
      <c r="BB5" s="249"/>
    </row>
    <row r="6" spans="1:65" ht="15" customHeight="1" x14ac:dyDescent="0.25">
      <c r="B6" s="190" t="s">
        <v>102</v>
      </c>
      <c r="C6" s="250">
        <f>G6+J6</f>
        <v>40</v>
      </c>
      <c r="D6" s="250"/>
      <c r="E6" s="250"/>
      <c r="F6" s="250"/>
      <c r="G6" s="261">
        <v>17</v>
      </c>
      <c r="H6" s="262"/>
      <c r="I6" s="263"/>
      <c r="J6" s="250">
        <v>23</v>
      </c>
      <c r="K6" s="254"/>
      <c r="L6" s="254"/>
      <c r="M6" s="254">
        <v>0</v>
      </c>
      <c r="N6" s="254"/>
      <c r="O6" s="254"/>
      <c r="P6" s="254"/>
      <c r="Q6" s="254"/>
      <c r="R6" s="254">
        <v>0</v>
      </c>
      <c r="S6" s="254"/>
      <c r="T6" s="254"/>
      <c r="U6" s="254"/>
      <c r="V6" s="254"/>
      <c r="W6" s="254"/>
      <c r="X6" s="254"/>
      <c r="Y6" s="254">
        <v>0</v>
      </c>
      <c r="Z6" s="254"/>
      <c r="AA6" s="254"/>
      <c r="AB6" s="254"/>
      <c r="AC6" s="254"/>
      <c r="AD6" s="254"/>
      <c r="AE6" s="254"/>
      <c r="AF6" s="261">
        <v>0</v>
      </c>
      <c r="AG6" s="262"/>
      <c r="AH6" s="263"/>
      <c r="AI6" s="251">
        <v>1</v>
      </c>
      <c r="AJ6" s="252"/>
      <c r="AK6" s="252"/>
      <c r="AL6" s="253"/>
      <c r="AM6" s="261">
        <v>0</v>
      </c>
      <c r="AN6" s="262"/>
      <c r="AO6" s="262"/>
      <c r="AP6" s="262"/>
      <c r="AQ6" s="262"/>
      <c r="AR6" s="262"/>
      <c r="AS6" s="263"/>
      <c r="AT6" s="261">
        <v>11</v>
      </c>
      <c r="AU6" s="262"/>
      <c r="AV6" s="262"/>
      <c r="AW6" s="262"/>
      <c r="AX6" s="263"/>
      <c r="AY6" s="250">
        <f>C6+M6+R6+AF6+AM6+AT6+AI6</f>
        <v>52</v>
      </c>
      <c r="AZ6" s="250"/>
      <c r="BA6" s="250"/>
      <c r="BB6" s="258"/>
    </row>
    <row r="7" spans="1:65" ht="14.25" customHeight="1" x14ac:dyDescent="0.25">
      <c r="B7" s="190" t="s">
        <v>103</v>
      </c>
      <c r="C7" s="250">
        <f>G7+J7</f>
        <v>31</v>
      </c>
      <c r="D7" s="250"/>
      <c r="E7" s="250"/>
      <c r="F7" s="250"/>
      <c r="G7" s="251">
        <v>16</v>
      </c>
      <c r="H7" s="252"/>
      <c r="I7" s="253"/>
      <c r="J7" s="250">
        <v>15</v>
      </c>
      <c r="K7" s="254"/>
      <c r="L7" s="254"/>
      <c r="M7" s="254">
        <v>3</v>
      </c>
      <c r="N7" s="254"/>
      <c r="O7" s="254"/>
      <c r="P7" s="254"/>
      <c r="Q7" s="254"/>
      <c r="R7" s="254">
        <v>5</v>
      </c>
      <c r="S7" s="254"/>
      <c r="T7" s="254"/>
      <c r="U7" s="254"/>
      <c r="V7" s="254"/>
      <c r="W7" s="254"/>
      <c r="X7" s="254"/>
      <c r="Y7" s="254">
        <v>0</v>
      </c>
      <c r="Z7" s="254"/>
      <c r="AA7" s="254"/>
      <c r="AB7" s="254"/>
      <c r="AC7" s="254"/>
      <c r="AD7" s="254"/>
      <c r="AE7" s="254"/>
      <c r="AF7" s="251">
        <v>1</v>
      </c>
      <c r="AG7" s="252"/>
      <c r="AH7" s="253"/>
      <c r="AI7" s="251">
        <v>1</v>
      </c>
      <c r="AJ7" s="252"/>
      <c r="AK7" s="253"/>
      <c r="AL7" s="253"/>
      <c r="AM7" s="254">
        <v>0</v>
      </c>
      <c r="AN7" s="254"/>
      <c r="AO7" s="254"/>
      <c r="AP7" s="254"/>
      <c r="AQ7" s="254"/>
      <c r="AR7" s="254"/>
      <c r="AS7" s="254"/>
      <c r="AT7" s="254">
        <v>11</v>
      </c>
      <c r="AU7" s="254"/>
      <c r="AV7" s="254"/>
      <c r="AW7" s="254"/>
      <c r="AX7" s="254"/>
      <c r="AY7" s="250">
        <f>C7+M7+R7+AF7+AM7+AT7+AI7</f>
        <v>52</v>
      </c>
      <c r="AZ7" s="250"/>
      <c r="BA7" s="250"/>
      <c r="BB7" s="258"/>
    </row>
    <row r="8" spans="1:65" ht="15" customHeight="1" x14ac:dyDescent="0.25">
      <c r="B8" s="222" t="s">
        <v>104</v>
      </c>
      <c r="C8" s="250">
        <f t="shared" ref="C8" si="0">G8+J8</f>
        <v>17</v>
      </c>
      <c r="D8" s="250"/>
      <c r="E8" s="250"/>
      <c r="F8" s="250"/>
      <c r="G8" s="259">
        <v>9</v>
      </c>
      <c r="H8" s="260"/>
      <c r="I8" s="260"/>
      <c r="J8" s="259">
        <v>8</v>
      </c>
      <c r="K8" s="260"/>
      <c r="L8" s="260"/>
      <c r="M8" s="260">
        <v>4</v>
      </c>
      <c r="N8" s="260"/>
      <c r="O8" s="260"/>
      <c r="P8" s="260"/>
      <c r="Q8" s="260"/>
      <c r="R8" s="260">
        <v>12</v>
      </c>
      <c r="S8" s="260"/>
      <c r="T8" s="260"/>
      <c r="U8" s="260"/>
      <c r="V8" s="260"/>
      <c r="W8" s="260"/>
      <c r="X8" s="260"/>
      <c r="Y8" s="260">
        <v>0</v>
      </c>
      <c r="Z8" s="260"/>
      <c r="AA8" s="260"/>
      <c r="AB8" s="260"/>
      <c r="AC8" s="260"/>
      <c r="AD8" s="260"/>
      <c r="AE8" s="260"/>
      <c r="AF8" s="259">
        <v>1</v>
      </c>
      <c r="AG8" s="259"/>
      <c r="AH8" s="259"/>
      <c r="AI8" s="259">
        <v>1</v>
      </c>
      <c r="AJ8" s="259"/>
      <c r="AK8" s="259"/>
      <c r="AL8" s="259"/>
      <c r="AM8" s="260">
        <v>6</v>
      </c>
      <c r="AN8" s="260"/>
      <c r="AO8" s="260"/>
      <c r="AP8" s="260"/>
      <c r="AQ8" s="260"/>
      <c r="AR8" s="260"/>
      <c r="AS8" s="260"/>
      <c r="AT8" s="254">
        <v>2</v>
      </c>
      <c r="AU8" s="254"/>
      <c r="AV8" s="254"/>
      <c r="AW8" s="254"/>
      <c r="AX8" s="254"/>
      <c r="AY8" s="250">
        <f>C8+M8+R8+AF8+AM8+AT8+AI8</f>
        <v>43</v>
      </c>
      <c r="AZ8" s="250"/>
      <c r="BA8" s="250"/>
      <c r="BB8" s="258"/>
    </row>
    <row r="9" spans="1:65" ht="15" customHeight="1" thickBot="1" x14ac:dyDescent="0.3">
      <c r="B9" s="238" t="s">
        <v>117</v>
      </c>
      <c r="C9" s="256">
        <f>G9+J9</f>
        <v>88</v>
      </c>
      <c r="D9" s="256"/>
      <c r="E9" s="256"/>
      <c r="F9" s="256"/>
      <c r="G9" s="256">
        <f>G7+G8+G6</f>
        <v>42</v>
      </c>
      <c r="H9" s="256"/>
      <c r="I9" s="256"/>
      <c r="J9" s="256">
        <f>J7+J8+J6</f>
        <v>46</v>
      </c>
      <c r="K9" s="256"/>
      <c r="L9" s="256"/>
      <c r="M9" s="255">
        <f>M6+M7+M8</f>
        <v>7</v>
      </c>
      <c r="N9" s="255"/>
      <c r="O9" s="255"/>
      <c r="P9" s="255"/>
      <c r="Q9" s="255"/>
      <c r="R9" s="255">
        <f>R7+R8+R6</f>
        <v>17</v>
      </c>
      <c r="S9" s="255"/>
      <c r="T9" s="255"/>
      <c r="U9" s="255"/>
      <c r="V9" s="255"/>
      <c r="W9" s="255"/>
      <c r="X9" s="255"/>
      <c r="Y9" s="255">
        <f>Y6+Y7+Y8</f>
        <v>0</v>
      </c>
      <c r="Z9" s="255"/>
      <c r="AA9" s="255"/>
      <c r="AB9" s="255"/>
      <c r="AC9" s="255"/>
      <c r="AD9" s="255"/>
      <c r="AE9" s="255"/>
      <c r="AF9" s="256">
        <f>AF7+AF8+AF6</f>
        <v>2</v>
      </c>
      <c r="AG9" s="256"/>
      <c r="AH9" s="256"/>
      <c r="AI9" s="256">
        <f>AI7+AI8+AI6</f>
        <v>3</v>
      </c>
      <c r="AJ9" s="256"/>
      <c r="AK9" s="256"/>
      <c r="AL9" s="256"/>
      <c r="AM9" s="255">
        <f>AM7+AM8++AM6</f>
        <v>6</v>
      </c>
      <c r="AN9" s="255"/>
      <c r="AO9" s="255"/>
      <c r="AP9" s="255"/>
      <c r="AQ9" s="255"/>
      <c r="AR9" s="255"/>
      <c r="AS9" s="255"/>
      <c r="AT9" s="255">
        <f>AT7+AT8+AT6</f>
        <v>24</v>
      </c>
      <c r="AU9" s="255"/>
      <c r="AV9" s="255"/>
      <c r="AW9" s="255"/>
      <c r="AX9" s="255"/>
      <c r="AY9" s="256">
        <f>C9+M9+R9+AF9+AM9+AT9+AI9</f>
        <v>147</v>
      </c>
      <c r="AZ9" s="256"/>
      <c r="BA9" s="256"/>
      <c r="BB9" s="257"/>
    </row>
    <row r="10" spans="1:65" ht="15" customHeight="1" x14ac:dyDescent="0.25"/>
    <row r="11" spans="1:65" ht="1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65" ht="1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10"/>
      <c r="BE12" s="10"/>
      <c r="BF12" s="10"/>
      <c r="BG12" s="10"/>
      <c r="BH12" s="10"/>
      <c r="BI12" s="10"/>
      <c r="BJ12" s="10"/>
      <c r="BK12" s="10"/>
      <c r="BL12" s="10"/>
      <c r="BM12" s="10"/>
    </row>
    <row r="13" spans="1:65" ht="1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7"/>
      <c r="BE13" s="9"/>
      <c r="BF13" s="9"/>
      <c r="BG13" s="7"/>
      <c r="BH13" s="9"/>
      <c r="BI13" s="9"/>
      <c r="BJ13" s="7"/>
      <c r="BK13" s="9"/>
      <c r="BL13" s="9"/>
      <c r="BM13" s="7"/>
    </row>
    <row r="14" spans="1:65" ht="15.7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10"/>
      <c r="BE14" s="10"/>
      <c r="BF14" s="10"/>
      <c r="BG14" s="10"/>
      <c r="BH14" s="9"/>
      <c r="BI14" s="9"/>
      <c r="BJ14" s="7"/>
      <c r="BK14" s="9"/>
      <c r="BL14" s="9"/>
      <c r="BM14" s="7"/>
    </row>
    <row r="15" spans="1:65" ht="15.7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7"/>
      <c r="BE15" s="9"/>
      <c r="BF15" s="9"/>
      <c r="BG15" s="7"/>
      <c r="BH15" s="9"/>
      <c r="BI15" s="9"/>
      <c r="BJ15" s="7"/>
      <c r="BK15" s="9"/>
      <c r="BL15" s="9"/>
      <c r="BM15" s="7"/>
    </row>
    <row r="16" spans="1:65" ht="15.7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7"/>
      <c r="BE16" s="9"/>
      <c r="BF16" s="9"/>
      <c r="BG16" s="7"/>
      <c r="BH16" s="9"/>
      <c r="BI16" s="9"/>
      <c r="BJ16" s="7"/>
      <c r="BK16" s="9"/>
      <c r="BL16" s="9"/>
      <c r="BM16" s="7"/>
    </row>
    <row r="17" spans="1:65" ht="15.7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7"/>
      <c r="BE17" s="9"/>
      <c r="BF17" s="9"/>
      <c r="BG17" s="7"/>
      <c r="BH17" s="9"/>
      <c r="BI17" s="9"/>
      <c r="BJ17" s="7"/>
      <c r="BK17" s="9"/>
      <c r="BL17" s="9"/>
      <c r="BM17" s="7"/>
    </row>
    <row r="18" spans="1:65" ht="18.7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7"/>
      <c r="BE18" s="9"/>
      <c r="BF18" s="9"/>
      <c r="BG18" s="7"/>
      <c r="BH18" s="9"/>
      <c r="BI18" s="9"/>
      <c r="BJ18" s="7"/>
      <c r="BK18" s="9"/>
      <c r="BL18" s="9"/>
      <c r="BM18" s="7"/>
    </row>
    <row r="19" spans="1:65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65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65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65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65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spans="1:65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</row>
    <row r="25" spans="1:65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spans="1:65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</row>
    <row r="27" spans="1:65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</row>
    <row r="28" spans="1:65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</row>
    <row r="29" spans="1:65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</sheetData>
  <mergeCells count="67">
    <mergeCell ref="AT6:AX6"/>
    <mergeCell ref="AY6:BB6"/>
    <mergeCell ref="M6:Q6"/>
    <mergeCell ref="R6:X6"/>
    <mergeCell ref="Y6:AE6"/>
    <mergeCell ref="AF6:AH6"/>
    <mergeCell ref="AI6:AL6"/>
    <mergeCell ref="AM6:AS6"/>
    <mergeCell ref="C6:F6"/>
    <mergeCell ref="G6:I6"/>
    <mergeCell ref="J6:L6"/>
    <mergeCell ref="AM8:AS8"/>
    <mergeCell ref="C9:F9"/>
    <mergeCell ref="G9:I9"/>
    <mergeCell ref="J9:L9"/>
    <mergeCell ref="M9:Q9"/>
    <mergeCell ref="R9:X9"/>
    <mergeCell ref="Y9:AE9"/>
    <mergeCell ref="AF9:AH9"/>
    <mergeCell ref="AI9:AL9"/>
    <mergeCell ref="AM9:AS9"/>
    <mergeCell ref="AT9:AX9"/>
    <mergeCell ref="AY9:BB9"/>
    <mergeCell ref="AT7:AX7"/>
    <mergeCell ref="AY7:BB7"/>
    <mergeCell ref="C8:F8"/>
    <mergeCell ref="G8:I8"/>
    <mergeCell ref="J8:L8"/>
    <mergeCell ref="M8:Q8"/>
    <mergeCell ref="R8:X8"/>
    <mergeCell ref="Y8:AE8"/>
    <mergeCell ref="AF8:AH8"/>
    <mergeCell ref="AI8:AL8"/>
    <mergeCell ref="AT8:AX8"/>
    <mergeCell ref="AY8:BB8"/>
    <mergeCell ref="AY5:BB5"/>
    <mergeCell ref="C7:F7"/>
    <mergeCell ref="G7:I7"/>
    <mergeCell ref="J7:L7"/>
    <mergeCell ref="M7:Q7"/>
    <mergeCell ref="R7:X7"/>
    <mergeCell ref="Y7:AE7"/>
    <mergeCell ref="AF7:AH7"/>
    <mergeCell ref="AI7:AL7"/>
    <mergeCell ref="AM7:AS7"/>
    <mergeCell ref="R5:X5"/>
    <mergeCell ref="Y5:AE5"/>
    <mergeCell ref="AF5:AH5"/>
    <mergeCell ref="AI5:AL5"/>
    <mergeCell ref="AM5:AS5"/>
    <mergeCell ref="AT5:AX5"/>
    <mergeCell ref="M5:Q5"/>
    <mergeCell ref="A1:BC1"/>
    <mergeCell ref="B3:B5"/>
    <mergeCell ref="M3:Q4"/>
    <mergeCell ref="R3:X4"/>
    <mergeCell ref="Y3:AE4"/>
    <mergeCell ref="AF3:AL4"/>
    <mergeCell ref="AM3:AS4"/>
    <mergeCell ref="AT3:AX4"/>
    <mergeCell ref="AY3:BB4"/>
    <mergeCell ref="C4:F4"/>
    <mergeCell ref="G4:I4"/>
    <mergeCell ref="J4:L4"/>
    <mergeCell ref="C5:F5"/>
    <mergeCell ref="G5:I5"/>
    <mergeCell ref="J5:L5"/>
  </mergeCells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624B-B325-46F9-8E7A-4A33C936F579}">
  <dimension ref="A1:BM29"/>
  <sheetViews>
    <sheetView view="pageLayout" zoomScaleNormal="100" workbookViewId="0">
      <selection activeCell="AN11" sqref="AN11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55" ht="1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15" customHeight="1" x14ac:dyDescent="0.3">
      <c r="A3" s="265" t="s">
        <v>4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</row>
    <row r="4" spans="1:55" ht="16.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55" x14ac:dyDescent="0.25">
      <c r="B5" s="266" t="s">
        <v>5</v>
      </c>
      <c r="C5" s="241" t="s">
        <v>6</v>
      </c>
      <c r="D5" s="269"/>
      <c r="E5" s="269"/>
      <c r="F5" s="269"/>
      <c r="G5" s="270" t="s">
        <v>7</v>
      </c>
      <c r="H5" s="269" t="s">
        <v>8</v>
      </c>
      <c r="I5" s="269"/>
      <c r="J5" s="269"/>
      <c r="K5" s="270" t="s">
        <v>9</v>
      </c>
      <c r="L5" s="269" t="s">
        <v>10</v>
      </c>
      <c r="M5" s="269"/>
      <c r="N5" s="269"/>
      <c r="O5" s="156"/>
      <c r="P5" s="269" t="s">
        <v>11</v>
      </c>
      <c r="Q5" s="269"/>
      <c r="R5" s="269"/>
      <c r="S5" s="269"/>
      <c r="T5" s="270" t="s">
        <v>12</v>
      </c>
      <c r="U5" s="269" t="s">
        <v>13</v>
      </c>
      <c r="V5" s="269"/>
      <c r="W5" s="269"/>
      <c r="X5" s="270" t="s">
        <v>14</v>
      </c>
      <c r="Y5" s="269" t="s">
        <v>15</v>
      </c>
      <c r="Z5" s="269"/>
      <c r="AA5" s="269"/>
      <c r="AB5" s="270" t="s">
        <v>16</v>
      </c>
      <c r="AC5" s="269" t="s">
        <v>17</v>
      </c>
      <c r="AD5" s="269"/>
      <c r="AE5" s="269"/>
      <c r="AF5" s="269"/>
      <c r="AG5" s="270" t="s">
        <v>18</v>
      </c>
      <c r="AH5" s="269" t="s">
        <v>19</v>
      </c>
      <c r="AI5" s="269"/>
      <c r="AJ5" s="269"/>
      <c r="AK5" s="270" t="s">
        <v>20</v>
      </c>
      <c r="AL5" s="269" t="s">
        <v>21</v>
      </c>
      <c r="AM5" s="269"/>
      <c r="AN5" s="269"/>
      <c r="AO5" s="269"/>
      <c r="AP5" s="269" t="s">
        <v>22</v>
      </c>
      <c r="AQ5" s="269"/>
      <c r="AR5" s="269"/>
      <c r="AS5" s="269"/>
      <c r="AT5" s="270" t="s">
        <v>23</v>
      </c>
      <c r="AU5" s="269" t="s">
        <v>24</v>
      </c>
      <c r="AV5" s="269"/>
      <c r="AW5" s="269"/>
      <c r="AX5" s="270" t="s">
        <v>25</v>
      </c>
      <c r="AY5" s="269" t="s">
        <v>26</v>
      </c>
      <c r="AZ5" s="269"/>
      <c r="BA5" s="269"/>
      <c r="BB5" s="272"/>
    </row>
    <row r="6" spans="1:55" ht="63" customHeight="1" x14ac:dyDescent="0.25">
      <c r="B6" s="267"/>
      <c r="C6" s="157" t="s">
        <v>27</v>
      </c>
      <c r="D6" s="158" t="s">
        <v>28</v>
      </c>
      <c r="E6" s="158" t="s">
        <v>29</v>
      </c>
      <c r="F6" s="158" t="s">
        <v>30</v>
      </c>
      <c r="G6" s="271"/>
      <c r="H6" s="158" t="s">
        <v>31</v>
      </c>
      <c r="I6" s="158" t="s">
        <v>32</v>
      </c>
      <c r="J6" s="158" t="s">
        <v>33</v>
      </c>
      <c r="K6" s="271"/>
      <c r="L6" s="158" t="s">
        <v>34</v>
      </c>
      <c r="M6" s="158" t="s">
        <v>35</v>
      </c>
      <c r="N6" s="158" t="s">
        <v>36</v>
      </c>
      <c r="O6" s="158" t="s">
        <v>37</v>
      </c>
      <c r="P6" s="158" t="s">
        <v>27</v>
      </c>
      <c r="Q6" s="158" t="s">
        <v>28</v>
      </c>
      <c r="R6" s="158" t="s">
        <v>29</v>
      </c>
      <c r="S6" s="158" t="s">
        <v>30</v>
      </c>
      <c r="T6" s="271"/>
      <c r="U6" s="158" t="s">
        <v>38</v>
      </c>
      <c r="V6" s="158" t="s">
        <v>39</v>
      </c>
      <c r="W6" s="158" t="s">
        <v>40</v>
      </c>
      <c r="X6" s="271"/>
      <c r="Y6" s="158" t="s">
        <v>41</v>
      </c>
      <c r="Z6" s="158" t="s">
        <v>42</v>
      </c>
      <c r="AA6" s="158" t="s">
        <v>43</v>
      </c>
      <c r="AB6" s="271"/>
      <c r="AC6" s="158" t="s">
        <v>41</v>
      </c>
      <c r="AD6" s="158" t="s">
        <v>42</v>
      </c>
      <c r="AE6" s="158" t="s">
        <v>43</v>
      </c>
      <c r="AF6" s="158" t="s">
        <v>44</v>
      </c>
      <c r="AG6" s="271"/>
      <c r="AH6" s="158" t="s">
        <v>31</v>
      </c>
      <c r="AI6" s="158" t="s">
        <v>32</v>
      </c>
      <c r="AJ6" s="158" t="s">
        <v>33</v>
      </c>
      <c r="AK6" s="271"/>
      <c r="AL6" s="158" t="s">
        <v>45</v>
      </c>
      <c r="AM6" s="158" t="s">
        <v>46</v>
      </c>
      <c r="AN6" s="158" t="s">
        <v>47</v>
      </c>
      <c r="AO6" s="158" t="s">
        <v>48</v>
      </c>
      <c r="AP6" s="158" t="s">
        <v>27</v>
      </c>
      <c r="AQ6" s="158" t="s">
        <v>28</v>
      </c>
      <c r="AR6" s="158" t="s">
        <v>29</v>
      </c>
      <c r="AS6" s="158" t="s">
        <v>30</v>
      </c>
      <c r="AT6" s="271"/>
      <c r="AU6" s="158" t="s">
        <v>31</v>
      </c>
      <c r="AV6" s="158" t="s">
        <v>32</v>
      </c>
      <c r="AW6" s="158" t="s">
        <v>33</v>
      </c>
      <c r="AX6" s="271"/>
      <c r="AY6" s="158" t="s">
        <v>34</v>
      </c>
      <c r="AZ6" s="158" t="s">
        <v>35</v>
      </c>
      <c r="BA6" s="158" t="s">
        <v>36</v>
      </c>
      <c r="BB6" s="159" t="s">
        <v>49</v>
      </c>
    </row>
    <row r="7" spans="1:55" ht="15.75" thickBot="1" x14ac:dyDescent="0.3">
      <c r="B7" s="268"/>
      <c r="C7" s="198" t="s">
        <v>50</v>
      </c>
      <c r="D7" s="199" t="s">
        <v>51</v>
      </c>
      <c r="E7" s="199" t="s">
        <v>52</v>
      </c>
      <c r="F7" s="199" t="s">
        <v>53</v>
      </c>
      <c r="G7" s="199" t="s">
        <v>54</v>
      </c>
      <c r="H7" s="199" t="s">
        <v>55</v>
      </c>
      <c r="I7" s="199" t="s">
        <v>56</v>
      </c>
      <c r="J7" s="199" t="s">
        <v>57</v>
      </c>
      <c r="K7" s="199" t="s">
        <v>58</v>
      </c>
      <c r="L7" s="199" t="s">
        <v>59</v>
      </c>
      <c r="M7" s="199" t="s">
        <v>60</v>
      </c>
      <c r="N7" s="199" t="s">
        <v>61</v>
      </c>
      <c r="O7" s="199" t="s">
        <v>62</v>
      </c>
      <c r="P7" s="199" t="s">
        <v>63</v>
      </c>
      <c r="Q7" s="199" t="s">
        <v>64</v>
      </c>
      <c r="R7" s="199" t="s">
        <v>65</v>
      </c>
      <c r="S7" s="199" t="s">
        <v>66</v>
      </c>
      <c r="T7" s="199" t="s">
        <v>67</v>
      </c>
      <c r="U7" s="199" t="s">
        <v>68</v>
      </c>
      <c r="V7" s="199" t="s">
        <v>69</v>
      </c>
      <c r="W7" s="199" t="s">
        <v>70</v>
      </c>
      <c r="X7" s="199" t="s">
        <v>71</v>
      </c>
      <c r="Y7" s="199" t="s">
        <v>72</v>
      </c>
      <c r="Z7" s="199" t="s">
        <v>73</v>
      </c>
      <c r="AA7" s="199" t="s">
        <v>74</v>
      </c>
      <c r="AB7" s="199" t="s">
        <v>75</v>
      </c>
      <c r="AC7" s="199" t="s">
        <v>76</v>
      </c>
      <c r="AD7" s="199" t="s">
        <v>77</v>
      </c>
      <c r="AE7" s="199" t="s">
        <v>78</v>
      </c>
      <c r="AF7" s="199" t="s">
        <v>79</v>
      </c>
      <c r="AG7" s="199" t="s">
        <v>80</v>
      </c>
      <c r="AH7" s="199" t="s">
        <v>81</v>
      </c>
      <c r="AI7" s="199" t="s">
        <v>82</v>
      </c>
      <c r="AJ7" s="199" t="s">
        <v>83</v>
      </c>
      <c r="AK7" s="199" t="s">
        <v>84</v>
      </c>
      <c r="AL7" s="199" t="s">
        <v>85</v>
      </c>
      <c r="AM7" s="199" t="s">
        <v>86</v>
      </c>
      <c r="AN7" s="199" t="s">
        <v>87</v>
      </c>
      <c r="AO7" s="199" t="s">
        <v>88</v>
      </c>
      <c r="AP7" s="199" t="s">
        <v>89</v>
      </c>
      <c r="AQ7" s="199" t="s">
        <v>90</v>
      </c>
      <c r="AR7" s="199" t="s">
        <v>91</v>
      </c>
      <c r="AS7" s="199" t="s">
        <v>92</v>
      </c>
      <c r="AT7" s="199" t="s">
        <v>93</v>
      </c>
      <c r="AU7" s="199" t="s">
        <v>94</v>
      </c>
      <c r="AV7" s="199" t="s">
        <v>95</v>
      </c>
      <c r="AW7" s="199" t="s">
        <v>96</v>
      </c>
      <c r="AX7" s="199" t="s">
        <v>97</v>
      </c>
      <c r="AY7" s="199" t="s">
        <v>98</v>
      </c>
      <c r="AZ7" s="199" t="s">
        <v>99</v>
      </c>
      <c r="BA7" s="199" t="s">
        <v>100</v>
      </c>
      <c r="BB7" s="200" t="s">
        <v>101</v>
      </c>
    </row>
    <row r="8" spans="1:55" x14ac:dyDescent="0.25">
      <c r="B8" s="282" t="s">
        <v>102</v>
      </c>
      <c r="C8" s="155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207" t="s">
        <v>159</v>
      </c>
      <c r="U8" s="207" t="s">
        <v>159</v>
      </c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68" t="s">
        <v>145</v>
      </c>
      <c r="AT8" s="166" t="s">
        <v>159</v>
      </c>
      <c r="AU8" s="166" t="s">
        <v>159</v>
      </c>
      <c r="AV8" s="166" t="s">
        <v>159</v>
      </c>
      <c r="AW8" s="166" t="s">
        <v>159</v>
      </c>
      <c r="AX8" s="166" t="s">
        <v>159</v>
      </c>
      <c r="AY8" s="166" t="s">
        <v>159</v>
      </c>
      <c r="AZ8" s="166" t="s">
        <v>159</v>
      </c>
      <c r="BA8" s="166" t="s">
        <v>159</v>
      </c>
      <c r="BB8" s="191" t="s">
        <v>159</v>
      </c>
    </row>
    <row r="9" spans="1:55" x14ac:dyDescent="0.25">
      <c r="B9" s="283"/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6" t="s">
        <v>159</v>
      </c>
      <c r="U9" s="166" t="s">
        <v>159</v>
      </c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8" t="s">
        <v>145</v>
      </c>
      <c r="AT9" s="166" t="s">
        <v>159</v>
      </c>
      <c r="AU9" s="166" t="s">
        <v>159</v>
      </c>
      <c r="AV9" s="166" t="s">
        <v>159</v>
      </c>
      <c r="AW9" s="166" t="s">
        <v>159</v>
      </c>
      <c r="AX9" s="166" t="s">
        <v>159</v>
      </c>
      <c r="AY9" s="166" t="s">
        <v>159</v>
      </c>
      <c r="AZ9" s="166" t="s">
        <v>159</v>
      </c>
      <c r="BA9" s="166" t="s">
        <v>159</v>
      </c>
      <c r="BB9" s="191" t="s">
        <v>159</v>
      </c>
    </row>
    <row r="10" spans="1:55" x14ac:dyDescent="0.25">
      <c r="B10" s="283"/>
      <c r="C10" s="160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201" t="s">
        <v>159</v>
      </c>
      <c r="U10" s="201" t="s">
        <v>159</v>
      </c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8" t="s">
        <v>145</v>
      </c>
      <c r="AT10" s="166" t="s">
        <v>159</v>
      </c>
      <c r="AU10" s="166" t="s">
        <v>159</v>
      </c>
      <c r="AV10" s="166" t="s">
        <v>159</v>
      </c>
      <c r="AW10" s="166" t="s">
        <v>159</v>
      </c>
      <c r="AX10" s="166" t="s">
        <v>159</v>
      </c>
      <c r="AY10" s="166" t="s">
        <v>159</v>
      </c>
      <c r="AZ10" s="166" t="s">
        <v>159</v>
      </c>
      <c r="BA10" s="166" t="s">
        <v>159</v>
      </c>
      <c r="BB10" s="191" t="s">
        <v>159</v>
      </c>
    </row>
    <row r="11" spans="1:55" x14ac:dyDescent="0.25">
      <c r="B11" s="283"/>
      <c r="C11" s="160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201" t="s">
        <v>159</v>
      </c>
      <c r="U11" s="201" t="s">
        <v>159</v>
      </c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8" t="s">
        <v>145</v>
      </c>
      <c r="AT11" s="166" t="s">
        <v>159</v>
      </c>
      <c r="AU11" s="166" t="s">
        <v>159</v>
      </c>
      <c r="AV11" s="166" t="s">
        <v>159</v>
      </c>
      <c r="AW11" s="166" t="s">
        <v>159</v>
      </c>
      <c r="AX11" s="166" t="s">
        <v>159</v>
      </c>
      <c r="AY11" s="166" t="s">
        <v>159</v>
      </c>
      <c r="AZ11" s="166" t="s">
        <v>159</v>
      </c>
      <c r="BA11" s="166" t="s">
        <v>159</v>
      </c>
      <c r="BB11" s="191" t="s">
        <v>159</v>
      </c>
    </row>
    <row r="12" spans="1:55" x14ac:dyDescent="0.25">
      <c r="B12" s="283"/>
      <c r="C12" s="160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201" t="s">
        <v>159</v>
      </c>
      <c r="U12" s="201" t="s">
        <v>159</v>
      </c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8" t="s">
        <v>145</v>
      </c>
      <c r="AT12" s="166" t="s">
        <v>159</v>
      </c>
      <c r="AU12" s="166" t="s">
        <v>159</v>
      </c>
      <c r="AV12" s="166" t="s">
        <v>159</v>
      </c>
      <c r="AW12" s="166" t="s">
        <v>159</v>
      </c>
      <c r="AX12" s="166" t="s">
        <v>159</v>
      </c>
      <c r="AY12" s="166" t="s">
        <v>159</v>
      </c>
      <c r="AZ12" s="166" t="s">
        <v>159</v>
      </c>
      <c r="BA12" s="166" t="s">
        <v>159</v>
      </c>
      <c r="BB12" s="191" t="s">
        <v>159</v>
      </c>
    </row>
    <row r="13" spans="1:55" ht="15.75" thickBot="1" x14ac:dyDescent="0.3">
      <c r="B13" s="283"/>
      <c r="C13" s="198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214" t="s">
        <v>159</v>
      </c>
      <c r="U13" s="214" t="s">
        <v>159</v>
      </c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199"/>
      <c r="AS13" s="215" t="s">
        <v>145</v>
      </c>
      <c r="AT13" s="216" t="s">
        <v>159</v>
      </c>
      <c r="AU13" s="216" t="s">
        <v>159</v>
      </c>
      <c r="AV13" s="216" t="s">
        <v>159</v>
      </c>
      <c r="AW13" s="216" t="s">
        <v>159</v>
      </c>
      <c r="AX13" s="216" t="s">
        <v>159</v>
      </c>
      <c r="AY13" s="216" t="s">
        <v>159</v>
      </c>
      <c r="AZ13" s="216" t="s">
        <v>159</v>
      </c>
      <c r="BA13" s="216" t="s">
        <v>159</v>
      </c>
      <c r="BB13" s="217" t="s">
        <v>159</v>
      </c>
    </row>
    <row r="14" spans="1:55" x14ac:dyDescent="0.25">
      <c r="B14" s="273" t="s">
        <v>103</v>
      </c>
      <c r="C14" s="203"/>
      <c r="D14" s="204"/>
      <c r="E14" s="204"/>
      <c r="F14" s="204"/>
      <c r="G14" s="205"/>
      <c r="H14" s="205"/>
      <c r="I14" s="205"/>
      <c r="J14" s="205"/>
      <c r="K14" s="205"/>
      <c r="L14" s="205"/>
      <c r="M14" s="205"/>
      <c r="N14" s="205"/>
      <c r="O14" s="206"/>
      <c r="P14" s="206"/>
      <c r="Q14" s="206"/>
      <c r="R14" s="206"/>
      <c r="S14" s="218" t="s">
        <v>145</v>
      </c>
      <c r="T14" s="207" t="s">
        <v>159</v>
      </c>
      <c r="U14" s="207" t="s">
        <v>159</v>
      </c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  <c r="AJ14" s="205"/>
      <c r="AK14" s="208" t="s">
        <v>249</v>
      </c>
      <c r="AL14" s="208" t="s">
        <v>254</v>
      </c>
      <c r="AM14" s="208" t="s">
        <v>347</v>
      </c>
      <c r="AN14" s="211" t="s">
        <v>250</v>
      </c>
      <c r="AO14" s="211" t="s">
        <v>250</v>
      </c>
      <c r="AP14" s="211" t="s">
        <v>250</v>
      </c>
      <c r="AQ14" s="211" t="s">
        <v>346</v>
      </c>
      <c r="AR14" s="211" t="s">
        <v>346</v>
      </c>
      <c r="AS14" s="218" t="s">
        <v>145</v>
      </c>
      <c r="AT14" s="207" t="s">
        <v>159</v>
      </c>
      <c r="AU14" s="207" t="s">
        <v>159</v>
      </c>
      <c r="AV14" s="207" t="s">
        <v>159</v>
      </c>
      <c r="AW14" s="207" t="s">
        <v>159</v>
      </c>
      <c r="AX14" s="207" t="s">
        <v>159</v>
      </c>
      <c r="AY14" s="207" t="s">
        <v>159</v>
      </c>
      <c r="AZ14" s="207" t="s">
        <v>159</v>
      </c>
      <c r="BA14" s="207" t="s">
        <v>159</v>
      </c>
      <c r="BB14" s="209" t="s">
        <v>159</v>
      </c>
    </row>
    <row r="15" spans="1:55" x14ac:dyDescent="0.25">
      <c r="B15" s="274"/>
      <c r="C15" s="162"/>
      <c r="D15" s="163"/>
      <c r="E15" s="163"/>
      <c r="F15" s="163"/>
      <c r="G15" s="164"/>
      <c r="H15" s="164"/>
      <c r="I15" s="164"/>
      <c r="J15" s="164"/>
      <c r="K15" s="164"/>
      <c r="L15" s="164"/>
      <c r="M15" s="164"/>
      <c r="N15" s="164"/>
      <c r="O15" s="165"/>
      <c r="P15" s="165"/>
      <c r="Q15" s="165"/>
      <c r="R15" s="165"/>
      <c r="S15" s="168" t="s">
        <v>145</v>
      </c>
      <c r="T15" s="166" t="s">
        <v>159</v>
      </c>
      <c r="U15" s="166" t="s">
        <v>159</v>
      </c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7" t="s">
        <v>249</v>
      </c>
      <c r="AL15" s="167" t="s">
        <v>254</v>
      </c>
      <c r="AM15" s="167" t="s">
        <v>347</v>
      </c>
      <c r="AN15" s="169" t="s">
        <v>250</v>
      </c>
      <c r="AO15" s="169" t="s">
        <v>250</v>
      </c>
      <c r="AP15" s="169" t="s">
        <v>250</v>
      </c>
      <c r="AQ15" s="202" t="s">
        <v>346</v>
      </c>
      <c r="AR15" s="202" t="s">
        <v>346</v>
      </c>
      <c r="AS15" s="168" t="s">
        <v>145</v>
      </c>
      <c r="AT15" s="166" t="s">
        <v>159</v>
      </c>
      <c r="AU15" s="166" t="s">
        <v>159</v>
      </c>
      <c r="AV15" s="166" t="s">
        <v>159</v>
      </c>
      <c r="AW15" s="166" t="s">
        <v>159</v>
      </c>
      <c r="AX15" s="166" t="s">
        <v>159</v>
      </c>
      <c r="AY15" s="166" t="s">
        <v>159</v>
      </c>
      <c r="AZ15" s="166" t="s">
        <v>159</v>
      </c>
      <c r="BA15" s="166" t="s">
        <v>159</v>
      </c>
      <c r="BB15" s="191" t="s">
        <v>159</v>
      </c>
    </row>
    <row r="16" spans="1:55" x14ac:dyDescent="0.25">
      <c r="B16" s="274"/>
      <c r="C16" s="162"/>
      <c r="D16" s="163"/>
      <c r="E16" s="163"/>
      <c r="F16" s="163"/>
      <c r="G16" s="164"/>
      <c r="H16" s="164"/>
      <c r="I16" s="164"/>
      <c r="J16" s="164"/>
      <c r="K16" s="164"/>
      <c r="L16" s="164"/>
      <c r="M16" s="164"/>
      <c r="N16" s="164"/>
      <c r="O16" s="165"/>
      <c r="P16" s="165"/>
      <c r="Q16" s="165"/>
      <c r="R16" s="165"/>
      <c r="S16" s="168" t="s">
        <v>145</v>
      </c>
      <c r="T16" s="166" t="s">
        <v>159</v>
      </c>
      <c r="U16" s="166" t="s">
        <v>159</v>
      </c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7" t="s">
        <v>249</v>
      </c>
      <c r="AL16" s="167" t="s">
        <v>254</v>
      </c>
      <c r="AM16" s="167" t="s">
        <v>347</v>
      </c>
      <c r="AN16" s="169" t="s">
        <v>250</v>
      </c>
      <c r="AO16" s="169" t="s">
        <v>250</v>
      </c>
      <c r="AP16" s="169" t="s">
        <v>250</v>
      </c>
      <c r="AQ16" s="202" t="s">
        <v>346</v>
      </c>
      <c r="AR16" s="202" t="s">
        <v>346</v>
      </c>
      <c r="AS16" s="168" t="s">
        <v>145</v>
      </c>
      <c r="AT16" s="166" t="s">
        <v>159</v>
      </c>
      <c r="AU16" s="166" t="s">
        <v>159</v>
      </c>
      <c r="AV16" s="166" t="s">
        <v>159</v>
      </c>
      <c r="AW16" s="166" t="s">
        <v>159</v>
      </c>
      <c r="AX16" s="166" t="s">
        <v>159</v>
      </c>
      <c r="AY16" s="166" t="s">
        <v>159</v>
      </c>
      <c r="AZ16" s="166" t="s">
        <v>159</v>
      </c>
      <c r="BA16" s="166" t="s">
        <v>159</v>
      </c>
      <c r="BB16" s="191" t="s">
        <v>159</v>
      </c>
    </row>
    <row r="17" spans="1:65" x14ac:dyDescent="0.25">
      <c r="B17" s="274"/>
      <c r="C17" s="162"/>
      <c r="D17" s="163"/>
      <c r="E17" s="163"/>
      <c r="F17" s="163"/>
      <c r="G17" s="164"/>
      <c r="H17" s="164"/>
      <c r="I17" s="164"/>
      <c r="J17" s="164"/>
      <c r="K17" s="164"/>
      <c r="L17" s="164"/>
      <c r="M17" s="164"/>
      <c r="N17" s="164"/>
      <c r="O17" s="165"/>
      <c r="P17" s="165"/>
      <c r="Q17" s="165"/>
      <c r="R17" s="165"/>
      <c r="S17" s="168" t="s">
        <v>145</v>
      </c>
      <c r="T17" s="166" t="s">
        <v>159</v>
      </c>
      <c r="U17" s="166" t="s">
        <v>159</v>
      </c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7" t="s">
        <v>249</v>
      </c>
      <c r="AL17" s="167" t="s">
        <v>254</v>
      </c>
      <c r="AM17" s="167" t="s">
        <v>347</v>
      </c>
      <c r="AN17" s="169" t="s">
        <v>250</v>
      </c>
      <c r="AO17" s="169" t="s">
        <v>250</v>
      </c>
      <c r="AP17" s="169" t="s">
        <v>250</v>
      </c>
      <c r="AQ17" s="202" t="s">
        <v>346</v>
      </c>
      <c r="AR17" s="202" t="s">
        <v>346</v>
      </c>
      <c r="AS17" s="168" t="s">
        <v>145</v>
      </c>
      <c r="AT17" s="166" t="s">
        <v>159</v>
      </c>
      <c r="AU17" s="166" t="s">
        <v>159</v>
      </c>
      <c r="AV17" s="166" t="s">
        <v>159</v>
      </c>
      <c r="AW17" s="166" t="s">
        <v>159</v>
      </c>
      <c r="AX17" s="166" t="s">
        <v>159</v>
      </c>
      <c r="AY17" s="166" t="s">
        <v>159</v>
      </c>
      <c r="AZ17" s="166" t="s">
        <v>159</v>
      </c>
      <c r="BA17" s="166" t="s">
        <v>159</v>
      </c>
      <c r="BB17" s="191" t="s">
        <v>159</v>
      </c>
    </row>
    <row r="18" spans="1:65" x14ac:dyDescent="0.25">
      <c r="B18" s="274"/>
      <c r="C18" s="162"/>
      <c r="D18" s="163"/>
      <c r="E18" s="163"/>
      <c r="F18" s="163"/>
      <c r="G18" s="164"/>
      <c r="H18" s="164"/>
      <c r="I18" s="164"/>
      <c r="J18" s="164"/>
      <c r="K18" s="164"/>
      <c r="L18" s="164"/>
      <c r="M18" s="164"/>
      <c r="N18" s="164"/>
      <c r="O18" s="165"/>
      <c r="P18" s="165"/>
      <c r="Q18" s="165"/>
      <c r="R18" s="165"/>
      <c r="S18" s="168" t="s">
        <v>145</v>
      </c>
      <c r="T18" s="166" t="s">
        <v>159</v>
      </c>
      <c r="U18" s="166" t="s">
        <v>159</v>
      </c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4"/>
      <c r="AI18" s="164"/>
      <c r="AJ18" s="164"/>
      <c r="AK18" s="167" t="s">
        <v>249</v>
      </c>
      <c r="AL18" s="167" t="s">
        <v>254</v>
      </c>
      <c r="AM18" s="167" t="s">
        <v>347</v>
      </c>
      <c r="AN18" s="169" t="s">
        <v>250</v>
      </c>
      <c r="AO18" s="169" t="s">
        <v>250</v>
      </c>
      <c r="AP18" s="169" t="s">
        <v>250</v>
      </c>
      <c r="AQ18" s="202" t="s">
        <v>346</v>
      </c>
      <c r="AR18" s="202" t="s">
        <v>346</v>
      </c>
      <c r="AS18" s="168" t="s">
        <v>145</v>
      </c>
      <c r="AT18" s="166" t="s">
        <v>159</v>
      </c>
      <c r="AU18" s="166" t="s">
        <v>159</v>
      </c>
      <c r="AV18" s="166" t="s">
        <v>159</v>
      </c>
      <c r="AW18" s="166" t="s">
        <v>159</v>
      </c>
      <c r="AX18" s="166" t="s">
        <v>159</v>
      </c>
      <c r="AY18" s="166" t="s">
        <v>159</v>
      </c>
      <c r="AZ18" s="166" t="s">
        <v>159</v>
      </c>
      <c r="BA18" s="166" t="s">
        <v>159</v>
      </c>
      <c r="BB18" s="191" t="s">
        <v>159</v>
      </c>
    </row>
    <row r="19" spans="1:65" ht="15.75" thickBot="1" x14ac:dyDescent="0.3">
      <c r="B19" s="274"/>
      <c r="C19" s="219"/>
      <c r="D19" s="220"/>
      <c r="E19" s="220"/>
      <c r="F19" s="220"/>
      <c r="G19" s="174"/>
      <c r="H19" s="174"/>
      <c r="I19" s="174"/>
      <c r="J19" s="174"/>
      <c r="K19" s="174"/>
      <c r="L19" s="174"/>
      <c r="M19" s="174"/>
      <c r="N19" s="174"/>
      <c r="O19" s="175"/>
      <c r="P19" s="175"/>
      <c r="Q19" s="175"/>
      <c r="R19" s="175"/>
      <c r="S19" s="215" t="s">
        <v>145</v>
      </c>
      <c r="T19" s="216" t="s">
        <v>159</v>
      </c>
      <c r="U19" s="216" t="s">
        <v>159</v>
      </c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221" t="s">
        <v>249</v>
      </c>
      <c r="AL19" s="221" t="s">
        <v>254</v>
      </c>
      <c r="AM19" s="221" t="s">
        <v>347</v>
      </c>
      <c r="AN19" s="235" t="s">
        <v>250</v>
      </c>
      <c r="AO19" s="235" t="s">
        <v>250</v>
      </c>
      <c r="AP19" s="235" t="s">
        <v>250</v>
      </c>
      <c r="AQ19" s="236" t="s">
        <v>346</v>
      </c>
      <c r="AR19" s="236" t="s">
        <v>346</v>
      </c>
      <c r="AS19" s="215" t="s">
        <v>145</v>
      </c>
      <c r="AT19" s="216" t="s">
        <v>159</v>
      </c>
      <c r="AU19" s="216" t="s">
        <v>159</v>
      </c>
      <c r="AV19" s="216" t="s">
        <v>159</v>
      </c>
      <c r="AW19" s="216" t="s">
        <v>159</v>
      </c>
      <c r="AX19" s="216" t="s">
        <v>159</v>
      </c>
      <c r="AY19" s="216" t="s">
        <v>159</v>
      </c>
      <c r="AZ19" s="216" t="s">
        <v>159</v>
      </c>
      <c r="BA19" s="216" t="s">
        <v>159</v>
      </c>
      <c r="BB19" s="217" t="s">
        <v>159</v>
      </c>
    </row>
    <row r="20" spans="1:65" ht="15.75" customHeight="1" x14ac:dyDescent="0.25">
      <c r="B20" s="275" t="s">
        <v>104</v>
      </c>
      <c r="C20" s="205"/>
      <c r="D20" s="205"/>
      <c r="E20" s="205"/>
      <c r="F20" s="205"/>
      <c r="G20" s="205"/>
      <c r="H20" s="205"/>
      <c r="I20" s="205"/>
      <c r="J20" s="205"/>
      <c r="K20" s="206"/>
      <c r="L20" s="208" t="s">
        <v>349</v>
      </c>
      <c r="M20" s="208" t="s">
        <v>256</v>
      </c>
      <c r="N20" s="211" t="s">
        <v>348</v>
      </c>
      <c r="O20" s="211" t="s">
        <v>348</v>
      </c>
      <c r="P20" s="211" t="s">
        <v>348</v>
      </c>
      <c r="Q20" s="211" t="s">
        <v>251</v>
      </c>
      <c r="R20" s="211" t="s">
        <v>251</v>
      </c>
      <c r="S20" s="218" t="s">
        <v>145</v>
      </c>
      <c r="T20" s="207" t="s">
        <v>159</v>
      </c>
      <c r="U20" s="207" t="s">
        <v>159</v>
      </c>
      <c r="V20" s="205"/>
      <c r="W20" s="205"/>
      <c r="X20" s="205"/>
      <c r="Y20" s="205"/>
      <c r="Z20" s="205"/>
      <c r="AA20" s="205"/>
      <c r="AB20" s="212"/>
      <c r="AC20" s="212"/>
      <c r="AD20" s="208" t="s">
        <v>255</v>
      </c>
      <c r="AE20" s="208" t="s">
        <v>350</v>
      </c>
      <c r="AF20" s="211" t="s">
        <v>252</v>
      </c>
      <c r="AG20" s="211" t="s">
        <v>252</v>
      </c>
      <c r="AH20" s="211" t="s">
        <v>253</v>
      </c>
      <c r="AI20" s="211" t="s">
        <v>253</v>
      </c>
      <c r="AJ20" s="211" t="s">
        <v>253</v>
      </c>
      <c r="AK20" s="211" t="s">
        <v>351</v>
      </c>
      <c r="AL20" s="211" t="s">
        <v>351</v>
      </c>
      <c r="AM20" s="218" t="s">
        <v>145</v>
      </c>
      <c r="AN20" s="232" t="s">
        <v>162</v>
      </c>
      <c r="AO20" s="232" t="s">
        <v>162</v>
      </c>
      <c r="AP20" s="232" t="s">
        <v>162</v>
      </c>
      <c r="AQ20" s="232" t="s">
        <v>162</v>
      </c>
      <c r="AR20" s="232" t="s">
        <v>162</v>
      </c>
      <c r="AS20" s="232" t="s">
        <v>162</v>
      </c>
      <c r="AT20" s="233" t="s">
        <v>105</v>
      </c>
      <c r="AU20" s="233" t="s">
        <v>105</v>
      </c>
      <c r="AV20" s="233" t="s">
        <v>105</v>
      </c>
      <c r="AW20" s="233" t="s">
        <v>105</v>
      </c>
      <c r="AX20" s="233" t="s">
        <v>105</v>
      </c>
      <c r="AY20" s="233" t="s">
        <v>105</v>
      </c>
      <c r="AZ20" s="233" t="s">
        <v>105</v>
      </c>
      <c r="BA20" s="233" t="s">
        <v>105</v>
      </c>
      <c r="BB20" s="234" t="s">
        <v>105</v>
      </c>
      <c r="BD20" s="171"/>
      <c r="BE20" s="171"/>
      <c r="BF20" s="171"/>
      <c r="BG20" s="171"/>
      <c r="BH20" s="173"/>
      <c r="BI20" s="173"/>
      <c r="BJ20" s="172"/>
      <c r="BK20" s="173"/>
      <c r="BL20" s="173"/>
      <c r="BM20" s="172"/>
    </row>
    <row r="21" spans="1:65" ht="15.75" customHeight="1" x14ac:dyDescent="0.25">
      <c r="B21" s="276"/>
      <c r="C21" s="164"/>
      <c r="D21" s="164"/>
      <c r="E21" s="164"/>
      <c r="F21" s="164"/>
      <c r="G21" s="164"/>
      <c r="H21" s="164"/>
      <c r="I21" s="164"/>
      <c r="J21" s="164"/>
      <c r="K21" s="165"/>
      <c r="L21" s="167" t="s">
        <v>349</v>
      </c>
      <c r="M21" s="167" t="s">
        <v>256</v>
      </c>
      <c r="N21" s="169" t="s">
        <v>348</v>
      </c>
      <c r="O21" s="169" t="s">
        <v>348</v>
      </c>
      <c r="P21" s="169" t="s">
        <v>348</v>
      </c>
      <c r="Q21" s="169" t="s">
        <v>251</v>
      </c>
      <c r="R21" s="169" t="s">
        <v>251</v>
      </c>
      <c r="S21" s="168" t="s">
        <v>145</v>
      </c>
      <c r="T21" s="166" t="s">
        <v>159</v>
      </c>
      <c r="U21" s="166" t="s">
        <v>159</v>
      </c>
      <c r="V21" s="164"/>
      <c r="W21" s="164"/>
      <c r="X21" s="164"/>
      <c r="Y21" s="164"/>
      <c r="Z21" s="164"/>
      <c r="AA21" s="164"/>
      <c r="AB21" s="170"/>
      <c r="AC21" s="170"/>
      <c r="AD21" s="167" t="s">
        <v>255</v>
      </c>
      <c r="AE21" s="167" t="s">
        <v>350</v>
      </c>
      <c r="AF21" s="169" t="s">
        <v>252</v>
      </c>
      <c r="AG21" s="169" t="s">
        <v>252</v>
      </c>
      <c r="AH21" s="169" t="s">
        <v>253</v>
      </c>
      <c r="AI21" s="169" t="s">
        <v>253</v>
      </c>
      <c r="AJ21" s="169" t="s">
        <v>253</v>
      </c>
      <c r="AK21" s="169" t="s">
        <v>351</v>
      </c>
      <c r="AL21" s="169" t="s">
        <v>351</v>
      </c>
      <c r="AM21" s="168" t="s">
        <v>145</v>
      </c>
      <c r="AN21" s="176" t="s">
        <v>162</v>
      </c>
      <c r="AO21" s="176" t="s">
        <v>162</v>
      </c>
      <c r="AP21" s="176" t="s">
        <v>162</v>
      </c>
      <c r="AQ21" s="176" t="s">
        <v>162</v>
      </c>
      <c r="AR21" s="176" t="s">
        <v>162</v>
      </c>
      <c r="AS21" s="176" t="s">
        <v>162</v>
      </c>
      <c r="AT21" s="177" t="s">
        <v>105</v>
      </c>
      <c r="AU21" s="177" t="s">
        <v>105</v>
      </c>
      <c r="AV21" s="177" t="s">
        <v>105</v>
      </c>
      <c r="AW21" s="177" t="s">
        <v>105</v>
      </c>
      <c r="AX21" s="177" t="s">
        <v>105</v>
      </c>
      <c r="AY21" s="177" t="s">
        <v>105</v>
      </c>
      <c r="AZ21" s="177" t="s">
        <v>105</v>
      </c>
      <c r="BA21" s="177" t="s">
        <v>105</v>
      </c>
      <c r="BB21" s="192" t="s">
        <v>105</v>
      </c>
      <c r="BD21" s="171"/>
      <c r="BE21" s="171"/>
      <c r="BF21" s="171"/>
      <c r="BG21" s="171"/>
      <c r="BH21" s="173"/>
      <c r="BI21" s="173"/>
      <c r="BJ21" s="172"/>
      <c r="BK21" s="173"/>
      <c r="BL21" s="173"/>
      <c r="BM21" s="172"/>
    </row>
    <row r="22" spans="1:65" ht="15.75" customHeight="1" x14ac:dyDescent="0.25">
      <c r="B22" s="276"/>
      <c r="C22" s="164"/>
      <c r="D22" s="164"/>
      <c r="E22" s="164"/>
      <c r="F22" s="164"/>
      <c r="G22" s="164"/>
      <c r="H22" s="164"/>
      <c r="I22" s="164"/>
      <c r="J22" s="164"/>
      <c r="K22" s="165"/>
      <c r="L22" s="167" t="s">
        <v>349</v>
      </c>
      <c r="M22" s="167" t="s">
        <v>256</v>
      </c>
      <c r="N22" s="169" t="s">
        <v>348</v>
      </c>
      <c r="O22" s="169" t="s">
        <v>348</v>
      </c>
      <c r="P22" s="169" t="s">
        <v>348</v>
      </c>
      <c r="Q22" s="169" t="s">
        <v>251</v>
      </c>
      <c r="R22" s="169" t="s">
        <v>251</v>
      </c>
      <c r="S22" s="168" t="s">
        <v>145</v>
      </c>
      <c r="T22" s="166" t="s">
        <v>159</v>
      </c>
      <c r="U22" s="166" t="s">
        <v>159</v>
      </c>
      <c r="V22" s="164"/>
      <c r="W22" s="164"/>
      <c r="X22" s="164"/>
      <c r="Y22" s="164"/>
      <c r="Z22" s="164"/>
      <c r="AA22" s="164"/>
      <c r="AB22" s="170"/>
      <c r="AC22" s="170"/>
      <c r="AD22" s="167" t="s">
        <v>255</v>
      </c>
      <c r="AE22" s="167" t="s">
        <v>350</v>
      </c>
      <c r="AF22" s="169" t="s">
        <v>252</v>
      </c>
      <c r="AG22" s="169" t="s">
        <v>252</v>
      </c>
      <c r="AH22" s="169" t="s">
        <v>253</v>
      </c>
      <c r="AI22" s="169" t="s">
        <v>253</v>
      </c>
      <c r="AJ22" s="169" t="s">
        <v>253</v>
      </c>
      <c r="AK22" s="169" t="s">
        <v>351</v>
      </c>
      <c r="AL22" s="169" t="s">
        <v>351</v>
      </c>
      <c r="AM22" s="168" t="s">
        <v>145</v>
      </c>
      <c r="AN22" s="176" t="s">
        <v>162</v>
      </c>
      <c r="AO22" s="176" t="s">
        <v>162</v>
      </c>
      <c r="AP22" s="176" t="s">
        <v>162</v>
      </c>
      <c r="AQ22" s="176" t="s">
        <v>162</v>
      </c>
      <c r="AR22" s="176" t="s">
        <v>162</v>
      </c>
      <c r="AS22" s="176" t="s">
        <v>162</v>
      </c>
      <c r="AT22" s="177" t="s">
        <v>105</v>
      </c>
      <c r="AU22" s="177" t="s">
        <v>105</v>
      </c>
      <c r="AV22" s="177" t="s">
        <v>105</v>
      </c>
      <c r="AW22" s="177" t="s">
        <v>105</v>
      </c>
      <c r="AX22" s="177" t="s">
        <v>105</v>
      </c>
      <c r="AY22" s="177" t="s">
        <v>105</v>
      </c>
      <c r="AZ22" s="177" t="s">
        <v>105</v>
      </c>
      <c r="BA22" s="177" t="s">
        <v>105</v>
      </c>
      <c r="BB22" s="192" t="s">
        <v>105</v>
      </c>
      <c r="BD22" s="171"/>
      <c r="BE22" s="171"/>
      <c r="BF22" s="171"/>
      <c r="BG22" s="171"/>
      <c r="BH22" s="173"/>
      <c r="BI22" s="173"/>
      <c r="BJ22" s="172"/>
      <c r="BK22" s="173"/>
      <c r="BL22" s="173"/>
      <c r="BM22" s="172"/>
    </row>
    <row r="23" spans="1:65" ht="15.75" customHeight="1" x14ac:dyDescent="0.25">
      <c r="B23" s="276"/>
      <c r="C23" s="164"/>
      <c r="D23" s="164"/>
      <c r="E23" s="164"/>
      <c r="F23" s="164"/>
      <c r="G23" s="164"/>
      <c r="H23" s="164"/>
      <c r="I23" s="164"/>
      <c r="J23" s="164"/>
      <c r="K23" s="165"/>
      <c r="L23" s="167" t="s">
        <v>349</v>
      </c>
      <c r="M23" s="167" t="s">
        <v>256</v>
      </c>
      <c r="N23" s="169" t="s">
        <v>348</v>
      </c>
      <c r="O23" s="169" t="s">
        <v>348</v>
      </c>
      <c r="P23" s="169" t="s">
        <v>348</v>
      </c>
      <c r="Q23" s="169" t="s">
        <v>251</v>
      </c>
      <c r="R23" s="169" t="s">
        <v>251</v>
      </c>
      <c r="S23" s="168" t="s">
        <v>145</v>
      </c>
      <c r="T23" s="166" t="s">
        <v>159</v>
      </c>
      <c r="U23" s="166" t="s">
        <v>159</v>
      </c>
      <c r="V23" s="164"/>
      <c r="W23" s="164"/>
      <c r="X23" s="164"/>
      <c r="Y23" s="164"/>
      <c r="Z23" s="164"/>
      <c r="AA23" s="164"/>
      <c r="AB23" s="170"/>
      <c r="AC23" s="170"/>
      <c r="AD23" s="167" t="s">
        <v>255</v>
      </c>
      <c r="AE23" s="167" t="s">
        <v>350</v>
      </c>
      <c r="AF23" s="169" t="s">
        <v>252</v>
      </c>
      <c r="AG23" s="169" t="s">
        <v>252</v>
      </c>
      <c r="AH23" s="169" t="s">
        <v>253</v>
      </c>
      <c r="AI23" s="169" t="s">
        <v>253</v>
      </c>
      <c r="AJ23" s="169" t="s">
        <v>253</v>
      </c>
      <c r="AK23" s="169" t="s">
        <v>351</v>
      </c>
      <c r="AL23" s="169" t="s">
        <v>351</v>
      </c>
      <c r="AM23" s="168" t="s">
        <v>145</v>
      </c>
      <c r="AN23" s="176" t="s">
        <v>162</v>
      </c>
      <c r="AO23" s="176" t="s">
        <v>162</v>
      </c>
      <c r="AP23" s="176" t="s">
        <v>162</v>
      </c>
      <c r="AQ23" s="176" t="s">
        <v>162</v>
      </c>
      <c r="AR23" s="176" t="s">
        <v>162</v>
      </c>
      <c r="AS23" s="176" t="s">
        <v>162</v>
      </c>
      <c r="AT23" s="177" t="s">
        <v>105</v>
      </c>
      <c r="AU23" s="177" t="s">
        <v>105</v>
      </c>
      <c r="AV23" s="177" t="s">
        <v>105</v>
      </c>
      <c r="AW23" s="177" t="s">
        <v>105</v>
      </c>
      <c r="AX23" s="177" t="s">
        <v>105</v>
      </c>
      <c r="AY23" s="177" t="s">
        <v>105</v>
      </c>
      <c r="AZ23" s="177" t="s">
        <v>105</v>
      </c>
      <c r="BA23" s="177" t="s">
        <v>105</v>
      </c>
      <c r="BB23" s="192" t="s">
        <v>105</v>
      </c>
      <c r="BD23" s="171"/>
      <c r="BE23" s="171"/>
      <c r="BF23" s="171"/>
      <c r="BG23" s="171"/>
      <c r="BH23" s="173"/>
      <c r="BI23" s="173"/>
      <c r="BJ23" s="172"/>
      <c r="BK23" s="173"/>
      <c r="BL23" s="173"/>
      <c r="BM23" s="172"/>
    </row>
    <row r="24" spans="1:65" ht="15.75" customHeight="1" x14ac:dyDescent="0.25">
      <c r="B24" s="276"/>
      <c r="C24" s="164"/>
      <c r="D24" s="164"/>
      <c r="E24" s="164"/>
      <c r="F24" s="164"/>
      <c r="G24" s="164"/>
      <c r="H24" s="164"/>
      <c r="I24" s="164"/>
      <c r="J24" s="164"/>
      <c r="K24" s="165"/>
      <c r="L24" s="167" t="s">
        <v>349</v>
      </c>
      <c r="M24" s="167" t="s">
        <v>256</v>
      </c>
      <c r="N24" s="169" t="s">
        <v>348</v>
      </c>
      <c r="O24" s="169" t="s">
        <v>348</v>
      </c>
      <c r="P24" s="169" t="s">
        <v>348</v>
      </c>
      <c r="Q24" s="169" t="s">
        <v>251</v>
      </c>
      <c r="R24" s="169" t="s">
        <v>251</v>
      </c>
      <c r="S24" s="168" t="s">
        <v>145</v>
      </c>
      <c r="T24" s="166" t="s">
        <v>159</v>
      </c>
      <c r="U24" s="166" t="s">
        <v>159</v>
      </c>
      <c r="V24" s="164"/>
      <c r="W24" s="164"/>
      <c r="X24" s="164"/>
      <c r="Y24" s="164"/>
      <c r="Z24" s="164"/>
      <c r="AA24" s="164"/>
      <c r="AB24" s="170"/>
      <c r="AC24" s="170"/>
      <c r="AD24" s="167" t="s">
        <v>255</v>
      </c>
      <c r="AE24" s="167" t="s">
        <v>350</v>
      </c>
      <c r="AF24" s="169" t="s">
        <v>252</v>
      </c>
      <c r="AG24" s="169" t="s">
        <v>252</v>
      </c>
      <c r="AH24" s="169" t="s">
        <v>253</v>
      </c>
      <c r="AI24" s="169" t="s">
        <v>253</v>
      </c>
      <c r="AJ24" s="169" t="s">
        <v>253</v>
      </c>
      <c r="AK24" s="169" t="s">
        <v>351</v>
      </c>
      <c r="AL24" s="169" t="s">
        <v>351</v>
      </c>
      <c r="AM24" s="168" t="s">
        <v>145</v>
      </c>
      <c r="AN24" s="176" t="s">
        <v>162</v>
      </c>
      <c r="AO24" s="176" t="s">
        <v>162</v>
      </c>
      <c r="AP24" s="176" t="s">
        <v>162</v>
      </c>
      <c r="AQ24" s="176" t="s">
        <v>162</v>
      </c>
      <c r="AR24" s="176" t="s">
        <v>162</v>
      </c>
      <c r="AS24" s="176" t="s">
        <v>162</v>
      </c>
      <c r="AT24" s="177" t="s">
        <v>105</v>
      </c>
      <c r="AU24" s="177" t="s">
        <v>105</v>
      </c>
      <c r="AV24" s="177" t="s">
        <v>105</v>
      </c>
      <c r="AW24" s="177" t="s">
        <v>105</v>
      </c>
      <c r="AX24" s="177" t="s">
        <v>105</v>
      </c>
      <c r="AY24" s="177" t="s">
        <v>105</v>
      </c>
      <c r="AZ24" s="177" t="s">
        <v>105</v>
      </c>
      <c r="BA24" s="177" t="s">
        <v>105</v>
      </c>
      <c r="BB24" s="192" t="s">
        <v>105</v>
      </c>
      <c r="BD24" s="171"/>
      <c r="BE24" s="171"/>
      <c r="BF24" s="171"/>
      <c r="BG24" s="171"/>
      <c r="BH24" s="173"/>
      <c r="BI24" s="173"/>
      <c r="BJ24" s="172"/>
      <c r="BK24" s="173"/>
      <c r="BL24" s="173"/>
      <c r="BM24" s="172"/>
    </row>
    <row r="25" spans="1:65" ht="15.75" customHeight="1" thickBot="1" x14ac:dyDescent="0.3">
      <c r="B25" s="277"/>
      <c r="C25" s="231"/>
      <c r="D25" s="178"/>
      <c r="E25" s="178"/>
      <c r="F25" s="178"/>
      <c r="G25" s="178"/>
      <c r="H25" s="178"/>
      <c r="I25" s="178"/>
      <c r="J25" s="178"/>
      <c r="K25" s="178"/>
      <c r="L25" s="210" t="s">
        <v>349</v>
      </c>
      <c r="M25" s="210" t="s">
        <v>256</v>
      </c>
      <c r="N25" s="193" t="s">
        <v>348</v>
      </c>
      <c r="O25" s="193" t="s">
        <v>348</v>
      </c>
      <c r="P25" s="193" t="s">
        <v>348</v>
      </c>
      <c r="Q25" s="193" t="s">
        <v>251</v>
      </c>
      <c r="R25" s="193" t="s">
        <v>251</v>
      </c>
      <c r="S25" s="194" t="s">
        <v>145</v>
      </c>
      <c r="T25" s="195" t="s">
        <v>159</v>
      </c>
      <c r="U25" s="195" t="s">
        <v>159</v>
      </c>
      <c r="V25" s="178"/>
      <c r="W25" s="178"/>
      <c r="X25" s="178"/>
      <c r="Y25" s="178"/>
      <c r="Z25" s="178"/>
      <c r="AA25" s="178"/>
      <c r="AB25" s="213"/>
      <c r="AC25" s="213"/>
      <c r="AD25" s="210" t="s">
        <v>255</v>
      </c>
      <c r="AE25" s="210" t="s">
        <v>350</v>
      </c>
      <c r="AF25" s="193" t="s">
        <v>252</v>
      </c>
      <c r="AG25" s="193" t="s">
        <v>252</v>
      </c>
      <c r="AH25" s="193" t="s">
        <v>253</v>
      </c>
      <c r="AI25" s="193" t="s">
        <v>253</v>
      </c>
      <c r="AJ25" s="193" t="s">
        <v>253</v>
      </c>
      <c r="AK25" s="193" t="s">
        <v>351</v>
      </c>
      <c r="AL25" s="193" t="s">
        <v>351</v>
      </c>
      <c r="AM25" s="194" t="s">
        <v>145</v>
      </c>
      <c r="AN25" s="237" t="s">
        <v>162</v>
      </c>
      <c r="AO25" s="237" t="s">
        <v>162</v>
      </c>
      <c r="AP25" s="237" t="s">
        <v>162</v>
      </c>
      <c r="AQ25" s="237" t="s">
        <v>162</v>
      </c>
      <c r="AR25" s="237" t="s">
        <v>162</v>
      </c>
      <c r="AS25" s="237" t="s">
        <v>162</v>
      </c>
      <c r="AT25" s="196" t="s">
        <v>105</v>
      </c>
      <c r="AU25" s="196" t="s">
        <v>105</v>
      </c>
      <c r="AV25" s="196" t="s">
        <v>105</v>
      </c>
      <c r="AW25" s="196" t="s">
        <v>105</v>
      </c>
      <c r="AX25" s="196" t="s">
        <v>105</v>
      </c>
      <c r="AY25" s="196" t="s">
        <v>105</v>
      </c>
      <c r="AZ25" s="196" t="s">
        <v>105</v>
      </c>
      <c r="BA25" s="196" t="s">
        <v>105</v>
      </c>
      <c r="BB25" s="197" t="s">
        <v>105</v>
      </c>
      <c r="BC25" s="179"/>
      <c r="BD25" s="172"/>
      <c r="BE25" s="173"/>
      <c r="BF25" s="173"/>
      <c r="BG25" s="172"/>
      <c r="BH25" s="173"/>
      <c r="BI25" s="173"/>
      <c r="BJ25" s="172"/>
      <c r="BK25" s="173"/>
      <c r="BL25" s="173"/>
      <c r="BM25" s="172"/>
    </row>
    <row r="26" spans="1:65" ht="15.75" x14ac:dyDescent="0.25">
      <c r="A26" s="5"/>
      <c r="BC26" s="180"/>
      <c r="BD26" s="172"/>
      <c r="BE26" s="173"/>
      <c r="BF26" s="173"/>
      <c r="BG26" s="172"/>
      <c r="BH26" s="173"/>
      <c r="BI26" s="173"/>
      <c r="BJ26" s="172"/>
      <c r="BK26" s="173"/>
      <c r="BL26" s="173"/>
      <c r="BM26" s="172"/>
    </row>
    <row r="27" spans="1:65" ht="15.75" x14ac:dyDescent="0.25">
      <c r="A27" s="2"/>
      <c r="B27" s="278" t="s">
        <v>106</v>
      </c>
      <c r="C27" s="278"/>
      <c r="D27" s="278"/>
      <c r="E27" s="278"/>
      <c r="F27" s="278"/>
      <c r="G27" s="278"/>
      <c r="H27" s="161"/>
      <c r="I27" s="279" t="s">
        <v>109</v>
      </c>
      <c r="J27" s="264"/>
      <c r="K27" s="264"/>
      <c r="L27" s="264"/>
      <c r="M27" s="264"/>
      <c r="N27" s="264"/>
      <c r="O27" s="264"/>
      <c r="P27" s="264"/>
      <c r="Q27" s="264"/>
      <c r="R27" s="264"/>
      <c r="S27" s="280"/>
      <c r="T27" s="181" t="s">
        <v>160</v>
      </c>
      <c r="U27" s="182"/>
      <c r="V27" s="264" t="s">
        <v>110</v>
      </c>
      <c r="W27" s="264"/>
      <c r="X27" s="264"/>
      <c r="Y27" s="264"/>
      <c r="Z27" s="264"/>
      <c r="AA27" s="264"/>
      <c r="AB27" s="264"/>
      <c r="AC27" s="179"/>
      <c r="AD27" s="179"/>
      <c r="AE27" s="183" t="s">
        <v>162</v>
      </c>
      <c r="AF27" s="184"/>
      <c r="AG27" s="281" t="s">
        <v>113</v>
      </c>
      <c r="AH27" s="281"/>
      <c r="AI27" s="281"/>
      <c r="AJ27" s="281"/>
      <c r="AK27" s="281"/>
      <c r="AL27" s="281"/>
      <c r="AM27" s="281"/>
      <c r="AN27" s="281"/>
      <c r="AO27" s="281"/>
      <c r="AP27" s="281"/>
      <c r="AQ27" s="281"/>
      <c r="AR27" s="281"/>
      <c r="AS27" s="281"/>
      <c r="AT27" s="281"/>
      <c r="AU27" s="281"/>
      <c r="AV27" s="179"/>
      <c r="AW27" s="179"/>
      <c r="AX27" s="179"/>
      <c r="AY27" s="179"/>
      <c r="AZ27" s="179"/>
      <c r="BA27" s="179"/>
      <c r="BB27" s="179"/>
      <c r="BC27" s="180"/>
      <c r="BD27" s="172"/>
      <c r="BE27" s="173"/>
      <c r="BF27" s="173"/>
      <c r="BG27" s="172"/>
      <c r="BH27" s="173"/>
      <c r="BI27" s="173"/>
      <c r="BJ27" s="172"/>
      <c r="BK27" s="173"/>
      <c r="BL27" s="173"/>
      <c r="BM27" s="172"/>
    </row>
    <row r="28" spans="1:65" ht="18.75" x14ac:dyDescent="0.25">
      <c r="A28" s="5"/>
      <c r="B28" s="185"/>
      <c r="C28" s="185"/>
      <c r="D28" s="185"/>
      <c r="E28" s="185"/>
      <c r="F28" s="185"/>
      <c r="G28" s="185"/>
      <c r="H28" s="186" t="s">
        <v>145</v>
      </c>
      <c r="I28" s="264" t="s">
        <v>107</v>
      </c>
      <c r="J28" s="264"/>
      <c r="K28" s="264"/>
      <c r="L28" s="264"/>
      <c r="M28" s="264"/>
      <c r="N28" s="264"/>
      <c r="O28" s="264"/>
      <c r="P28" s="264"/>
      <c r="Q28" s="264"/>
      <c r="R28" s="264"/>
      <c r="S28" s="185"/>
      <c r="T28" s="187" t="s">
        <v>161</v>
      </c>
      <c r="U28" s="185"/>
      <c r="V28" s="264" t="s">
        <v>111</v>
      </c>
      <c r="W28" s="264"/>
      <c r="X28" s="264"/>
      <c r="Y28" s="264"/>
      <c r="Z28" s="264"/>
      <c r="AA28" s="264"/>
      <c r="AB28" s="264"/>
      <c r="AC28" s="264"/>
      <c r="AD28" s="264"/>
      <c r="AE28" s="188" t="s">
        <v>159</v>
      </c>
      <c r="AF28" s="182"/>
      <c r="AG28" s="264" t="s">
        <v>108</v>
      </c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161" t="s">
        <v>163</v>
      </c>
      <c r="AT28" s="180" t="s">
        <v>248</v>
      </c>
      <c r="AU28" s="180"/>
      <c r="AV28" s="180"/>
      <c r="AW28" s="180"/>
      <c r="AX28" s="180"/>
      <c r="AY28" s="180"/>
      <c r="AZ28" s="180"/>
      <c r="BA28" s="180"/>
      <c r="BB28" s="180"/>
      <c r="BC28" s="189"/>
    </row>
    <row r="29" spans="1:65" x14ac:dyDescent="0.25"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1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1"/>
      <c r="AT29" s="185"/>
      <c r="AU29" s="185"/>
      <c r="AV29" s="185"/>
      <c r="AW29" s="185"/>
      <c r="AX29" s="185"/>
      <c r="AY29" s="185"/>
      <c r="AZ29" s="185"/>
      <c r="BA29" s="185"/>
      <c r="BB29" s="180"/>
    </row>
  </sheetData>
  <mergeCells count="33">
    <mergeCell ref="B27:G27"/>
    <mergeCell ref="I27:S27"/>
    <mergeCell ref="V27:AB27"/>
    <mergeCell ref="AG27:AU27"/>
    <mergeCell ref="AK5:AK6"/>
    <mergeCell ref="AL5:AO5"/>
    <mergeCell ref="AP5:AS5"/>
    <mergeCell ref="AT5:AT6"/>
    <mergeCell ref="B8:B13"/>
    <mergeCell ref="AY5:BB5"/>
    <mergeCell ref="B14:B19"/>
    <mergeCell ref="B20:B25"/>
    <mergeCell ref="AG5:AG6"/>
    <mergeCell ref="AH5:AJ5"/>
    <mergeCell ref="Y5:AA5"/>
    <mergeCell ref="AB5:AB6"/>
    <mergeCell ref="AC5:AF5"/>
    <mergeCell ref="I28:R28"/>
    <mergeCell ref="V28:AD28"/>
    <mergeCell ref="AG28:AR28"/>
    <mergeCell ref="A3:BC3"/>
    <mergeCell ref="B5:B7"/>
    <mergeCell ref="C5:F5"/>
    <mergeCell ref="G5:G6"/>
    <mergeCell ref="H5:J5"/>
    <mergeCell ref="K5:K6"/>
    <mergeCell ref="L5:N5"/>
    <mergeCell ref="P5:S5"/>
    <mergeCell ref="T5:T6"/>
    <mergeCell ref="U5:W5"/>
    <mergeCell ref="AU5:AW5"/>
    <mergeCell ref="AX5:AX6"/>
    <mergeCell ref="X5:X6"/>
  </mergeCells>
  <phoneticPr fontId="17" type="noConversion"/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F326-1236-4465-BF67-FAE73ECD3FCE}">
  <dimension ref="A1:AW34"/>
  <sheetViews>
    <sheetView view="pageLayout" topLeftCell="A4" zoomScaleNormal="100" workbookViewId="0">
      <selection activeCell="AK12" sqref="AK12"/>
    </sheetView>
  </sheetViews>
  <sheetFormatPr defaultColWidth="2.7109375" defaultRowHeight="15" x14ac:dyDescent="0.25"/>
  <sheetData>
    <row r="1" spans="1:49" ht="15" customHeight="1" x14ac:dyDescent="0.25">
      <c r="A1" s="288" t="s">
        <v>149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</row>
    <row r="2" spans="1:49" ht="15" customHeight="1" x14ac:dyDescent="0.25">
      <c r="A2" s="289" t="s">
        <v>148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</row>
    <row r="3" spans="1:49" ht="15" customHeight="1" x14ac:dyDescent="0.25">
      <c r="A3" s="290" t="s">
        <v>157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</row>
    <row r="4" spans="1:49" ht="15" customHeight="1" x14ac:dyDescent="0.2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</row>
    <row r="5" spans="1:49" ht="11.25" customHeight="1" x14ac:dyDescent="0.25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</row>
    <row r="6" spans="1:49" ht="15.75" customHeight="1" x14ac:dyDescent="0.25">
      <c r="A6" s="290" t="s">
        <v>158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P6" s="290"/>
      <c r="AQ6" s="290"/>
      <c r="AR6" s="290"/>
      <c r="AS6" s="290"/>
      <c r="AT6" s="290"/>
      <c r="AU6" s="290"/>
      <c r="AV6" s="290"/>
      <c r="AW6" s="290"/>
    </row>
    <row r="7" spans="1:49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x14ac:dyDescent="0.25">
      <c r="AK8" s="287" t="s">
        <v>0</v>
      </c>
      <c r="AL8" s="287"/>
      <c r="AM8" s="287"/>
      <c r="AN8" s="287"/>
      <c r="AO8" s="287"/>
      <c r="AP8" s="287"/>
      <c r="AQ8" s="287"/>
      <c r="AR8" s="287"/>
      <c r="AS8" s="287"/>
      <c r="AT8" s="287"/>
      <c r="AU8" s="287"/>
      <c r="AV8" s="287"/>
      <c r="AW8" s="287"/>
    </row>
    <row r="9" spans="1:49" x14ac:dyDescent="0.25">
      <c r="AK9" s="287" t="s">
        <v>1</v>
      </c>
      <c r="AL9" s="287"/>
      <c r="AM9" s="287"/>
      <c r="AN9" s="287"/>
      <c r="AO9" s="287"/>
      <c r="AP9" s="287"/>
      <c r="AQ9" s="287"/>
      <c r="AR9" s="287"/>
      <c r="AS9" s="287"/>
      <c r="AT9" s="287"/>
      <c r="AU9" s="287"/>
      <c r="AV9" s="287"/>
      <c r="AW9" s="287"/>
    </row>
    <row r="10" spans="1:49" x14ac:dyDescent="0.25">
      <c r="AK10" s="287" t="s">
        <v>2</v>
      </c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</row>
    <row r="11" spans="1:49" x14ac:dyDescent="0.25">
      <c r="AK11" s="287" t="s">
        <v>361</v>
      </c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</row>
    <row r="12" spans="1:49" x14ac:dyDescent="0.25"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18.75" x14ac:dyDescent="0.3">
      <c r="A13" s="265" t="s">
        <v>3</v>
      </c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  <c r="AJ13" s="265"/>
      <c r="AK13" s="265"/>
      <c r="AL13" s="265"/>
      <c r="AM13" s="265"/>
      <c r="AN13" s="265"/>
      <c r="AO13" s="265"/>
      <c r="AP13" s="265"/>
      <c r="AQ13" s="265"/>
      <c r="AR13" s="265"/>
      <c r="AS13" s="265"/>
      <c r="AT13" s="265"/>
      <c r="AU13" s="265"/>
      <c r="AV13" s="265"/>
      <c r="AW13" s="265"/>
    </row>
    <row r="14" spans="1:49" ht="15.75" customHeight="1" x14ac:dyDescent="0.25">
      <c r="A14" s="286" t="s">
        <v>147</v>
      </c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</row>
    <row r="15" spans="1:49" ht="15.75" x14ac:dyDescent="0.25">
      <c r="A15" s="286" t="s">
        <v>301</v>
      </c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</row>
    <row r="17" spans="1:49" ht="15.75" x14ac:dyDescent="0.25">
      <c r="A17" s="284" t="s">
        <v>150</v>
      </c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3"/>
      <c r="M17" s="3"/>
      <c r="N17" s="285" t="s">
        <v>302</v>
      </c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285"/>
      <c r="AN17" s="285"/>
      <c r="AO17" s="285"/>
      <c r="AP17" s="285"/>
      <c r="AQ17" s="6"/>
      <c r="AR17" s="6"/>
      <c r="AS17" s="6"/>
      <c r="AT17" s="6"/>
      <c r="AU17" s="6"/>
      <c r="AV17" s="6"/>
      <c r="AW17" s="6"/>
    </row>
    <row r="18" spans="1:49" ht="15.7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3"/>
      <c r="M18" s="3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6"/>
      <c r="AR18" s="6"/>
      <c r="AS18" s="6"/>
      <c r="AT18" s="6"/>
      <c r="AU18" s="6"/>
      <c r="AV18" s="6"/>
      <c r="AW18" s="6"/>
    </row>
    <row r="19" spans="1:49" ht="15.75" x14ac:dyDescent="0.25">
      <c r="A19" s="284" t="s">
        <v>151</v>
      </c>
      <c r="B19" s="284"/>
      <c r="C19" s="284"/>
      <c r="D19" s="284"/>
      <c r="E19" s="284"/>
      <c r="F19" s="284"/>
      <c r="G19" s="284"/>
      <c r="H19" s="284"/>
      <c r="I19" s="284"/>
      <c r="J19" s="284"/>
      <c r="K19" s="284"/>
      <c r="L19" s="15"/>
      <c r="M19" s="15"/>
      <c r="N19" s="285" t="s">
        <v>152</v>
      </c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285"/>
      <c r="AK19" s="285"/>
      <c r="AL19" s="285"/>
      <c r="AM19" s="285"/>
      <c r="AN19" s="285"/>
      <c r="AO19" s="285"/>
      <c r="AP19" s="285"/>
    </row>
    <row r="20" spans="1:49" ht="15.7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9" ht="15.75" x14ac:dyDescent="0.25">
      <c r="A21" s="14" t="s">
        <v>153</v>
      </c>
      <c r="B21" s="14"/>
      <c r="C21" s="14"/>
      <c r="D21" s="14"/>
      <c r="E21" s="14"/>
      <c r="F21" s="14"/>
      <c r="G21" s="14"/>
      <c r="H21" s="14"/>
      <c r="I21" s="14"/>
      <c r="J21" s="16"/>
      <c r="K21" s="16"/>
      <c r="L21" s="15"/>
      <c r="M21" s="15"/>
      <c r="N21" s="285" t="s">
        <v>303</v>
      </c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5"/>
      <c r="AD21" s="285"/>
      <c r="AE21" s="285"/>
      <c r="AF21" s="285"/>
      <c r="AG21" s="285"/>
      <c r="AH21" s="285"/>
      <c r="AI21" s="285"/>
      <c r="AJ21" s="285"/>
      <c r="AK21" s="285"/>
      <c r="AL21" s="285"/>
      <c r="AM21" s="285"/>
      <c r="AN21" s="285"/>
      <c r="AO21" s="285"/>
      <c r="AP21" s="285"/>
    </row>
    <row r="22" spans="1:49" ht="15.75" x14ac:dyDescent="0.25">
      <c r="A22" s="284" t="s">
        <v>154</v>
      </c>
      <c r="B22" s="284"/>
      <c r="C22" s="284"/>
      <c r="D22" s="284"/>
      <c r="E22" s="284"/>
      <c r="F22" s="284"/>
      <c r="G22" s="284"/>
      <c r="H22" s="284"/>
      <c r="I22" s="284"/>
      <c r="J22" s="284"/>
      <c r="K22" s="284"/>
      <c r="L22" s="15"/>
      <c r="M22" s="15"/>
      <c r="N22" s="285" t="s">
        <v>300</v>
      </c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285"/>
      <c r="AI22" s="285"/>
      <c r="AJ22" s="285"/>
      <c r="AK22" s="285"/>
      <c r="AL22" s="285"/>
      <c r="AM22" s="285"/>
      <c r="AN22" s="285"/>
      <c r="AO22" s="285"/>
      <c r="AP22" s="285"/>
    </row>
    <row r="23" spans="1:49" ht="15.75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1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9" ht="15.75" x14ac:dyDescent="0.25">
      <c r="A24" s="284" t="s">
        <v>155</v>
      </c>
      <c r="B24" s="284"/>
      <c r="C24" s="284"/>
      <c r="D24" s="284"/>
      <c r="E24" s="284"/>
      <c r="F24" s="284"/>
      <c r="G24" s="284"/>
      <c r="H24" s="284"/>
      <c r="I24" s="284"/>
      <c r="J24" s="284"/>
      <c r="K24" s="284"/>
      <c r="L24" s="15"/>
      <c r="M24" s="15"/>
      <c r="N24" s="285" t="s">
        <v>360</v>
      </c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5"/>
      <c r="AL24" s="285"/>
      <c r="AM24" s="285"/>
      <c r="AN24" s="285"/>
      <c r="AO24" s="285"/>
      <c r="AP24" s="285"/>
    </row>
    <row r="25" spans="1:49" ht="15.75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9" ht="15.75" x14ac:dyDescent="0.25">
      <c r="A26" s="284" t="s">
        <v>156</v>
      </c>
      <c r="B26" s="284"/>
      <c r="C26" s="284"/>
      <c r="D26" s="284"/>
      <c r="E26" s="284"/>
      <c r="F26" s="284"/>
      <c r="G26" s="284"/>
      <c r="H26" s="284"/>
      <c r="I26" s="284"/>
      <c r="J26" s="284"/>
      <c r="K26" s="284"/>
      <c r="L26" s="15"/>
      <c r="M26" s="15"/>
      <c r="N26" s="285" t="s">
        <v>304</v>
      </c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  <c r="AB26" s="285"/>
      <c r="AC26" s="285"/>
      <c r="AD26" s="285"/>
      <c r="AE26" s="285"/>
      <c r="AF26" s="285"/>
      <c r="AG26" s="285"/>
      <c r="AH26" s="285"/>
      <c r="AI26" s="285"/>
      <c r="AJ26" s="285"/>
      <c r="AK26" s="285"/>
      <c r="AL26" s="285"/>
      <c r="AM26" s="285"/>
      <c r="AN26" s="285"/>
      <c r="AO26" s="285"/>
      <c r="AP26" s="285"/>
    </row>
    <row r="28" spans="1:49" ht="15.75" customHeight="1" x14ac:dyDescent="0.25">
      <c r="A28" s="291" t="s">
        <v>298</v>
      </c>
      <c r="B28" s="291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1"/>
      <c r="AG28" s="291"/>
      <c r="AH28" s="291"/>
      <c r="AI28" s="291"/>
      <c r="AJ28" s="291"/>
      <c r="AK28" s="291"/>
      <c r="AL28" s="291"/>
      <c r="AM28" s="291"/>
      <c r="AN28" s="291"/>
      <c r="AO28" s="291"/>
      <c r="AP28" s="291"/>
      <c r="AQ28" s="291"/>
      <c r="AR28" s="291"/>
      <c r="AS28" s="291"/>
      <c r="AT28" s="291"/>
      <c r="AU28" s="291"/>
      <c r="AV28" s="291"/>
      <c r="AW28" s="291"/>
    </row>
    <row r="29" spans="1:49" ht="15" customHeight="1" x14ac:dyDescent="0.25">
      <c r="A29" s="292" t="s">
        <v>352</v>
      </c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292"/>
      <c r="AG29" s="292"/>
      <c r="AH29" s="292"/>
      <c r="AI29" s="292"/>
      <c r="AJ29" s="292"/>
      <c r="AK29" s="292"/>
      <c r="AL29" s="292"/>
      <c r="AM29" s="292"/>
      <c r="AN29" s="292"/>
      <c r="AO29" s="292"/>
      <c r="AP29" s="292"/>
      <c r="AQ29" s="292"/>
      <c r="AR29" s="292"/>
      <c r="AS29" s="292"/>
      <c r="AT29" s="292"/>
      <c r="AU29" s="292"/>
      <c r="AV29" s="292"/>
      <c r="AW29" s="292"/>
    </row>
    <row r="30" spans="1:49" ht="15" customHeight="1" x14ac:dyDescent="0.25">
      <c r="A30" s="292" t="s">
        <v>314</v>
      </c>
      <c r="B30" s="292"/>
      <c r="C30" s="292"/>
      <c r="D30" s="292"/>
      <c r="E30" s="292"/>
      <c r="F30" s="292"/>
      <c r="G30" s="292"/>
      <c r="H30" s="292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  <c r="AH30" s="292"/>
      <c r="AI30" s="292"/>
      <c r="AJ30" s="292"/>
      <c r="AK30" s="292"/>
      <c r="AL30" s="292"/>
      <c r="AM30" s="292"/>
      <c r="AN30" s="292"/>
      <c r="AO30" s="292"/>
      <c r="AP30" s="292"/>
      <c r="AQ30" s="292"/>
      <c r="AR30" s="292"/>
      <c r="AS30" s="292"/>
      <c r="AT30" s="292"/>
      <c r="AU30" s="292"/>
      <c r="AV30" s="292"/>
      <c r="AW30" s="292"/>
    </row>
    <row r="31" spans="1:49" ht="15" customHeight="1" x14ac:dyDescent="0.25">
      <c r="A31" s="292" t="s">
        <v>318</v>
      </c>
      <c r="B31" s="292"/>
      <c r="C31" s="292"/>
      <c r="D31" s="292"/>
      <c r="E31" s="292"/>
      <c r="F31" s="292"/>
      <c r="G31" s="292"/>
      <c r="H31" s="292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2"/>
      <c r="AN31" s="292"/>
      <c r="AO31" s="292"/>
      <c r="AP31" s="292"/>
      <c r="AQ31" s="292"/>
      <c r="AR31" s="292"/>
      <c r="AS31" s="292"/>
      <c r="AT31" s="292"/>
      <c r="AU31" s="292"/>
      <c r="AV31" s="292"/>
      <c r="AW31" s="292"/>
    </row>
    <row r="32" spans="1:49" ht="15.75" customHeight="1" x14ac:dyDescent="0.25">
      <c r="A32" s="292" t="s">
        <v>322</v>
      </c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  <c r="AA32" s="292"/>
      <c r="AB32" s="292"/>
      <c r="AC32" s="292"/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2"/>
      <c r="AQ32" s="292"/>
      <c r="AR32" s="292"/>
      <c r="AS32" s="292"/>
      <c r="AT32" s="292"/>
      <c r="AU32" s="292"/>
      <c r="AV32" s="292"/>
      <c r="AW32" s="292"/>
    </row>
    <row r="33" spans="1:49" ht="15.75" x14ac:dyDescent="0.25">
      <c r="A33" s="293" t="s">
        <v>328</v>
      </c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3"/>
      <c r="Z33" s="293"/>
      <c r="AA33" s="293"/>
      <c r="AB33" s="293"/>
      <c r="AC33" s="293"/>
      <c r="AD33" s="293"/>
      <c r="AE33" s="293"/>
      <c r="AF33" s="293"/>
      <c r="AG33" s="293"/>
      <c r="AH33" s="293"/>
      <c r="AI33" s="293"/>
      <c r="AJ33" s="293"/>
      <c r="AK33" s="293"/>
      <c r="AL33" s="293"/>
      <c r="AM33" s="293"/>
      <c r="AN33" s="293"/>
      <c r="AO33" s="293"/>
      <c r="AP33" s="293"/>
      <c r="AQ33" s="293"/>
      <c r="AR33" s="293"/>
      <c r="AS33" s="293"/>
      <c r="AT33" s="293"/>
      <c r="AU33" s="293"/>
      <c r="AV33" s="293"/>
      <c r="AW33" s="293"/>
    </row>
    <row r="34" spans="1:49" ht="15.75" x14ac:dyDescent="0.25">
      <c r="A34" s="284" t="s">
        <v>334</v>
      </c>
      <c r="B34" s="284"/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  <c r="V34" s="284"/>
      <c r="W34" s="284"/>
      <c r="X34" s="284"/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4"/>
      <c r="AS34" s="284"/>
      <c r="AT34" s="284"/>
      <c r="AU34" s="284"/>
      <c r="AV34" s="284"/>
      <c r="AW34" s="284"/>
    </row>
  </sheetData>
  <mergeCells count="29">
    <mergeCell ref="A34:AW34"/>
    <mergeCell ref="A28:AW28"/>
    <mergeCell ref="A32:AW32"/>
    <mergeCell ref="A22:K22"/>
    <mergeCell ref="A29:AW29"/>
    <mergeCell ref="A30:AW30"/>
    <mergeCell ref="A31:AW31"/>
    <mergeCell ref="N24:AP24"/>
    <mergeCell ref="N26:AP26"/>
    <mergeCell ref="A26:K26"/>
    <mergeCell ref="A24:K24"/>
    <mergeCell ref="A33:AW33"/>
    <mergeCell ref="A1:AW1"/>
    <mergeCell ref="A2:AW2"/>
    <mergeCell ref="A6:AW6"/>
    <mergeCell ref="A3:AW5"/>
    <mergeCell ref="A14:AW14"/>
    <mergeCell ref="A13:AW13"/>
    <mergeCell ref="A15:AW15"/>
    <mergeCell ref="AK8:AW8"/>
    <mergeCell ref="AK9:AW9"/>
    <mergeCell ref="AK10:AW10"/>
    <mergeCell ref="AK11:AW11"/>
    <mergeCell ref="A17:K17"/>
    <mergeCell ref="N17:AP17"/>
    <mergeCell ref="N19:AP19"/>
    <mergeCell ref="N21:AP21"/>
    <mergeCell ref="N22:AP22"/>
    <mergeCell ref="A19:K19"/>
  </mergeCells>
  <pageMargins left="0.70866141732283472" right="0.31496062992125984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2FEC-78E5-4C8D-815B-524599EB998E}">
  <dimension ref="A1:EP151"/>
  <sheetViews>
    <sheetView tabSelected="1" zoomScale="110" zoomScaleNormal="110" workbookViewId="0">
      <pane xSplit="2" ySplit="7" topLeftCell="BG93" activePane="bottomRight" state="frozen"/>
      <selection pane="topRight" activeCell="D1" sqref="D1"/>
      <selection pane="bottomLeft" activeCell="A5" sqref="A5"/>
      <selection pane="bottomRight" activeCell="CS25" sqref="CS25:CS106"/>
    </sheetView>
  </sheetViews>
  <sheetFormatPr defaultColWidth="2.7109375" defaultRowHeight="15" x14ac:dyDescent="0.25"/>
  <cols>
    <col min="1" max="1" width="10.5703125" customWidth="1"/>
    <col min="2" max="2" width="34.42578125" style="19" customWidth="1"/>
    <col min="3" max="3" width="21.28515625" style="12" customWidth="1"/>
    <col min="4" max="4" width="4.7109375" customWidth="1"/>
    <col min="5" max="7" width="4.5703125" customWidth="1"/>
    <col min="8" max="8" width="5.140625" customWidth="1"/>
    <col min="9" max="9" width="4.5703125" customWidth="1"/>
    <col min="10" max="10" width="6.42578125" style="12" customWidth="1"/>
    <col min="11" max="11" width="7.7109375" style="12" customWidth="1"/>
    <col min="12" max="12" width="5.7109375" style="12" customWidth="1"/>
    <col min="13" max="13" width="6.140625" style="12" customWidth="1"/>
    <col min="14" max="14" width="4.85546875" style="12" customWidth="1"/>
    <col min="15" max="15" width="5.42578125" style="12" customWidth="1"/>
    <col min="16" max="16" width="5.85546875" style="12" customWidth="1"/>
    <col min="17" max="17" width="4" style="12" customWidth="1"/>
    <col min="18" max="18" width="3.7109375" style="12" customWidth="1"/>
    <col min="19" max="19" width="3.85546875" style="12" customWidth="1"/>
    <col min="20" max="20" width="4.42578125" style="12" customWidth="1"/>
    <col min="21" max="21" width="3.85546875" style="12" customWidth="1"/>
    <col min="22" max="22" width="4.85546875" style="12" customWidth="1"/>
    <col min="23" max="47" width="4.42578125" style="12" customWidth="1"/>
    <col min="48" max="48" width="4.42578125" style="20" customWidth="1"/>
    <col min="49" max="49" width="4.140625" style="12" customWidth="1"/>
    <col min="50" max="50" width="4.42578125" style="18" customWidth="1"/>
    <col min="51" max="52" width="4.5703125" style="18" customWidth="1"/>
    <col min="53" max="55" width="3.85546875" style="18" customWidth="1"/>
    <col min="56" max="59" width="3.5703125" style="12" customWidth="1"/>
    <col min="60" max="60" width="5.28515625" style="20" customWidth="1"/>
    <col min="61" max="61" width="4.5703125" style="12" customWidth="1"/>
    <col min="62" max="62" width="3.5703125" style="18" customWidth="1"/>
    <col min="63" max="63" width="4.140625" style="18" customWidth="1"/>
    <col min="64" max="64" width="4.5703125" style="18" customWidth="1"/>
    <col min="65" max="67" width="3.5703125" style="18" customWidth="1"/>
    <col min="68" max="69" width="3.5703125" style="12" customWidth="1"/>
    <col min="70" max="70" width="4.28515625" style="12" customWidth="1"/>
    <col min="71" max="71" width="3.5703125" style="12" customWidth="1"/>
    <col min="72" max="72" width="4.5703125" style="20" customWidth="1"/>
    <col min="73" max="73" width="5.140625" style="12" customWidth="1"/>
    <col min="74" max="74" width="4" style="18" customWidth="1"/>
    <col min="75" max="75" width="4.85546875" style="18" customWidth="1"/>
    <col min="76" max="76" width="4.5703125" style="18" customWidth="1"/>
    <col min="77" max="79" width="4" style="18" customWidth="1"/>
    <col min="80" max="83" width="4" style="12" customWidth="1"/>
    <col min="84" max="84" width="4.85546875" style="20" customWidth="1"/>
    <col min="85" max="85" width="5.42578125" style="12" customWidth="1"/>
    <col min="86" max="91" width="4" style="18" customWidth="1"/>
    <col min="92" max="93" width="3.5703125" style="12" customWidth="1"/>
    <col min="94" max="94" width="4.28515625" style="12" customWidth="1"/>
    <col min="95" max="95" width="3.5703125" style="12" customWidth="1"/>
    <col min="96" max="97" width="10.42578125" style="17" customWidth="1"/>
  </cols>
  <sheetData>
    <row r="1" spans="1:145" ht="29.45" customHeight="1" x14ac:dyDescent="0.25">
      <c r="A1" s="315" t="s">
        <v>123</v>
      </c>
      <c r="B1" s="300" t="s">
        <v>257</v>
      </c>
      <c r="C1" s="300" t="s">
        <v>217</v>
      </c>
      <c r="D1" s="304" t="s">
        <v>199</v>
      </c>
      <c r="E1" s="301" t="s">
        <v>200</v>
      </c>
      <c r="F1" s="301" t="s">
        <v>201</v>
      </c>
      <c r="G1" s="301" t="s">
        <v>202</v>
      </c>
      <c r="H1" s="301" t="s">
        <v>203</v>
      </c>
      <c r="I1" s="301" t="s">
        <v>204</v>
      </c>
      <c r="J1" s="301" t="s">
        <v>183</v>
      </c>
      <c r="K1" s="301" t="s">
        <v>184</v>
      </c>
      <c r="L1" s="301" t="s">
        <v>185</v>
      </c>
      <c r="M1" s="300" t="s">
        <v>186</v>
      </c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307" t="s">
        <v>219</v>
      </c>
      <c r="AW1" s="308"/>
      <c r="AX1" s="308"/>
      <c r="AY1" s="308"/>
      <c r="AZ1" s="308"/>
      <c r="BA1" s="308"/>
      <c r="BB1" s="308"/>
      <c r="BC1" s="308"/>
      <c r="BD1" s="308"/>
      <c r="BE1" s="308"/>
      <c r="BF1" s="308"/>
      <c r="BG1" s="308"/>
      <c r="BH1" s="308"/>
      <c r="BI1" s="308"/>
      <c r="BJ1" s="308"/>
      <c r="BK1" s="308"/>
      <c r="BL1" s="308"/>
      <c r="BM1" s="308"/>
      <c r="BN1" s="308"/>
      <c r="BO1" s="308"/>
      <c r="BP1" s="308"/>
      <c r="BQ1" s="308"/>
      <c r="BR1" s="308"/>
      <c r="BS1" s="308"/>
      <c r="BT1" s="308"/>
      <c r="BU1" s="308"/>
      <c r="BV1" s="308"/>
      <c r="BW1" s="308"/>
      <c r="BX1" s="308"/>
      <c r="BY1" s="308"/>
      <c r="BZ1" s="308"/>
      <c r="CA1" s="308"/>
      <c r="CB1" s="308"/>
      <c r="CC1" s="308"/>
      <c r="CD1" s="308"/>
      <c r="CE1" s="308"/>
      <c r="CF1" s="308"/>
      <c r="CG1" s="308"/>
      <c r="CH1" s="308"/>
      <c r="CI1" s="308"/>
      <c r="CJ1" s="308"/>
      <c r="CK1" s="308"/>
      <c r="CL1" s="308"/>
      <c r="CM1" s="308"/>
      <c r="CN1" s="308"/>
      <c r="CO1" s="308"/>
      <c r="CP1" s="308"/>
      <c r="CQ1" s="308"/>
      <c r="CR1" s="33"/>
      <c r="CS1" s="33">
        <v>1</v>
      </c>
      <c r="CT1" s="34"/>
      <c r="CU1" s="34"/>
      <c r="CV1" s="34"/>
      <c r="CW1" s="34"/>
      <c r="CX1" s="11"/>
      <c r="CY1" s="11"/>
    </row>
    <row r="2" spans="1:145" ht="14.45" customHeight="1" x14ac:dyDescent="0.25">
      <c r="A2" s="316"/>
      <c r="B2" s="300"/>
      <c r="C2" s="300"/>
      <c r="D2" s="305"/>
      <c r="E2" s="302"/>
      <c r="F2" s="302"/>
      <c r="G2" s="302"/>
      <c r="H2" s="302"/>
      <c r="I2" s="302"/>
      <c r="J2" s="302"/>
      <c r="K2" s="302"/>
      <c r="L2" s="302"/>
      <c r="M2" s="297" t="s">
        <v>187</v>
      </c>
      <c r="N2" s="309" t="s">
        <v>186</v>
      </c>
      <c r="O2" s="309"/>
      <c r="P2" s="309"/>
      <c r="Q2" s="309"/>
      <c r="R2" s="309"/>
      <c r="S2" s="309"/>
      <c r="T2" s="297" t="s">
        <v>218</v>
      </c>
      <c r="U2" s="297" t="s">
        <v>189</v>
      </c>
      <c r="V2" s="297" t="s">
        <v>146</v>
      </c>
      <c r="W2" s="297" t="s">
        <v>145</v>
      </c>
      <c r="X2" s="300" t="s">
        <v>190</v>
      </c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 t="s">
        <v>191</v>
      </c>
      <c r="AW2" s="300"/>
      <c r="AX2" s="300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  <c r="BN2" s="300"/>
      <c r="BO2" s="300"/>
      <c r="BP2" s="300"/>
      <c r="BQ2" s="300"/>
      <c r="BR2" s="300"/>
      <c r="BS2" s="300"/>
      <c r="BT2" s="300" t="s">
        <v>192</v>
      </c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300"/>
      <c r="CI2" s="300"/>
      <c r="CJ2" s="300"/>
      <c r="CK2" s="300"/>
      <c r="CL2" s="300"/>
      <c r="CM2" s="300"/>
      <c r="CN2" s="300"/>
      <c r="CO2" s="300"/>
      <c r="CP2" s="300"/>
      <c r="CQ2" s="300"/>
      <c r="CR2" s="33"/>
      <c r="CS2" s="33">
        <v>1</v>
      </c>
      <c r="CT2" s="34"/>
      <c r="CU2" s="34"/>
      <c r="CV2" s="34"/>
      <c r="CW2" s="34"/>
      <c r="CX2" s="11"/>
      <c r="CY2" s="11"/>
    </row>
    <row r="3" spans="1:145" ht="22.5" customHeight="1" x14ac:dyDescent="0.25">
      <c r="A3" s="316"/>
      <c r="B3" s="300"/>
      <c r="C3" s="300"/>
      <c r="D3" s="305"/>
      <c r="E3" s="302"/>
      <c r="F3" s="302"/>
      <c r="G3" s="302"/>
      <c r="H3" s="302"/>
      <c r="I3" s="302"/>
      <c r="J3" s="302"/>
      <c r="K3" s="302"/>
      <c r="L3" s="302"/>
      <c r="M3" s="298"/>
      <c r="N3" s="297" t="s">
        <v>193</v>
      </c>
      <c r="O3" s="297" t="s">
        <v>194</v>
      </c>
      <c r="P3" s="297" t="s">
        <v>195</v>
      </c>
      <c r="Q3" s="297" t="s">
        <v>196</v>
      </c>
      <c r="R3" s="297" t="s">
        <v>197</v>
      </c>
      <c r="S3" s="297" t="s">
        <v>198</v>
      </c>
      <c r="T3" s="298"/>
      <c r="U3" s="298"/>
      <c r="V3" s="298"/>
      <c r="W3" s="298"/>
      <c r="X3" s="300" t="s">
        <v>199</v>
      </c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 t="s">
        <v>200</v>
      </c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 t="s">
        <v>201</v>
      </c>
      <c r="AW3" s="300"/>
      <c r="AX3" s="300"/>
      <c r="AY3" s="300"/>
      <c r="AZ3" s="300"/>
      <c r="BA3" s="300"/>
      <c r="BB3" s="300"/>
      <c r="BC3" s="300"/>
      <c r="BD3" s="300"/>
      <c r="BE3" s="300"/>
      <c r="BF3" s="300"/>
      <c r="BG3" s="300"/>
      <c r="BH3" s="300" t="s">
        <v>202</v>
      </c>
      <c r="BI3" s="300"/>
      <c r="BJ3" s="300"/>
      <c r="BK3" s="300"/>
      <c r="BL3" s="300"/>
      <c r="BM3" s="300"/>
      <c r="BN3" s="300"/>
      <c r="BO3" s="300"/>
      <c r="BP3" s="300"/>
      <c r="BQ3" s="300"/>
      <c r="BR3" s="300"/>
      <c r="BS3" s="300"/>
      <c r="BT3" s="300" t="s">
        <v>203</v>
      </c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 t="s">
        <v>204</v>
      </c>
      <c r="CG3" s="300"/>
      <c r="CH3" s="300"/>
      <c r="CI3" s="300"/>
      <c r="CJ3" s="300"/>
      <c r="CK3" s="300"/>
      <c r="CL3" s="300"/>
      <c r="CM3" s="300"/>
      <c r="CN3" s="300"/>
      <c r="CO3" s="300"/>
      <c r="CP3" s="300"/>
      <c r="CQ3" s="300"/>
      <c r="CR3" s="33"/>
      <c r="CS3" s="33">
        <v>1</v>
      </c>
      <c r="CT3" s="34"/>
      <c r="CU3" s="34"/>
      <c r="CV3" s="34"/>
      <c r="CW3" s="34"/>
      <c r="CX3" s="11"/>
      <c r="CY3" s="11"/>
    </row>
    <row r="4" spans="1:145" ht="15" customHeight="1" x14ac:dyDescent="0.25">
      <c r="A4" s="316"/>
      <c r="B4" s="300"/>
      <c r="C4" s="300"/>
      <c r="D4" s="305"/>
      <c r="E4" s="302"/>
      <c r="F4" s="302"/>
      <c r="G4" s="302"/>
      <c r="H4" s="302"/>
      <c r="I4" s="302"/>
      <c r="J4" s="302"/>
      <c r="K4" s="302"/>
      <c r="L4" s="302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321" t="s">
        <v>124</v>
      </c>
      <c r="Y4" s="309" t="s">
        <v>186</v>
      </c>
      <c r="Z4" s="309"/>
      <c r="AA4" s="309"/>
      <c r="AB4" s="309"/>
      <c r="AC4" s="309"/>
      <c r="AD4" s="309"/>
      <c r="AE4" s="309"/>
      <c r="AF4" s="309"/>
      <c r="AG4" s="309"/>
      <c r="AH4" s="309"/>
      <c r="AI4" s="309"/>
      <c r="AJ4" s="321" t="s">
        <v>124</v>
      </c>
      <c r="AK4" s="309" t="s">
        <v>186</v>
      </c>
      <c r="AL4" s="309"/>
      <c r="AM4" s="309"/>
      <c r="AN4" s="309"/>
      <c r="AO4" s="309"/>
      <c r="AP4" s="309"/>
      <c r="AQ4" s="309"/>
      <c r="AR4" s="309"/>
      <c r="AS4" s="309"/>
      <c r="AT4" s="309"/>
      <c r="AU4" s="309"/>
      <c r="AV4" s="321" t="s">
        <v>124</v>
      </c>
      <c r="AW4" s="309" t="s">
        <v>186</v>
      </c>
      <c r="AX4" s="309"/>
      <c r="AY4" s="309"/>
      <c r="AZ4" s="309"/>
      <c r="BA4" s="309"/>
      <c r="BB4" s="309"/>
      <c r="BC4" s="309"/>
      <c r="BD4" s="309"/>
      <c r="BE4" s="309"/>
      <c r="BF4" s="309"/>
      <c r="BG4" s="309"/>
      <c r="BH4" s="321" t="s">
        <v>124</v>
      </c>
      <c r="BI4" s="309" t="s">
        <v>186</v>
      </c>
      <c r="BJ4" s="309"/>
      <c r="BK4" s="309"/>
      <c r="BL4" s="309"/>
      <c r="BM4" s="309"/>
      <c r="BN4" s="309"/>
      <c r="BO4" s="309"/>
      <c r="BP4" s="309"/>
      <c r="BQ4" s="309"/>
      <c r="BR4" s="309"/>
      <c r="BS4" s="309"/>
      <c r="BT4" s="321" t="s">
        <v>124</v>
      </c>
      <c r="BU4" s="309" t="s">
        <v>186</v>
      </c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21" t="s">
        <v>124</v>
      </c>
      <c r="CG4" s="309" t="s">
        <v>186</v>
      </c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3"/>
      <c r="CS4" s="33">
        <v>1</v>
      </c>
      <c r="CT4" s="34"/>
      <c r="CU4" s="34"/>
      <c r="CV4" s="34"/>
      <c r="CW4" s="34"/>
      <c r="CX4" s="11"/>
      <c r="CY4" s="11"/>
    </row>
    <row r="5" spans="1:145" ht="15" customHeight="1" x14ac:dyDescent="0.25">
      <c r="A5" s="316"/>
      <c r="B5" s="300"/>
      <c r="C5" s="300"/>
      <c r="D5" s="305"/>
      <c r="E5" s="302"/>
      <c r="F5" s="302"/>
      <c r="G5" s="302"/>
      <c r="H5" s="302"/>
      <c r="I5" s="302"/>
      <c r="J5" s="302"/>
      <c r="K5" s="302"/>
      <c r="L5" s="302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322"/>
      <c r="Y5" s="318" t="s">
        <v>247</v>
      </c>
      <c r="Z5" s="324" t="s">
        <v>186</v>
      </c>
      <c r="AA5" s="324"/>
      <c r="AB5" s="324"/>
      <c r="AC5" s="324"/>
      <c r="AD5" s="324"/>
      <c r="AE5" s="324"/>
      <c r="AF5" s="318" t="s">
        <v>188</v>
      </c>
      <c r="AG5" s="318" t="s">
        <v>205</v>
      </c>
      <c r="AH5" s="319" t="s">
        <v>146</v>
      </c>
      <c r="AI5" s="318" t="s">
        <v>145</v>
      </c>
      <c r="AJ5" s="322"/>
      <c r="AK5" s="318" t="s">
        <v>247</v>
      </c>
      <c r="AL5" s="324" t="s">
        <v>186</v>
      </c>
      <c r="AM5" s="324"/>
      <c r="AN5" s="324"/>
      <c r="AO5" s="324"/>
      <c r="AP5" s="324"/>
      <c r="AQ5" s="324"/>
      <c r="AR5" s="318" t="s">
        <v>188</v>
      </c>
      <c r="AS5" s="318" t="s">
        <v>205</v>
      </c>
      <c r="AT5" s="319" t="s">
        <v>146</v>
      </c>
      <c r="AU5" s="318" t="s">
        <v>145</v>
      </c>
      <c r="AV5" s="322"/>
      <c r="AW5" s="318" t="s">
        <v>247</v>
      </c>
      <c r="AX5" s="324" t="s">
        <v>186</v>
      </c>
      <c r="AY5" s="324"/>
      <c r="AZ5" s="324"/>
      <c r="BA5" s="324"/>
      <c r="BB5" s="324"/>
      <c r="BC5" s="324"/>
      <c r="BD5" s="318" t="s">
        <v>188</v>
      </c>
      <c r="BE5" s="318" t="s">
        <v>205</v>
      </c>
      <c r="BF5" s="319" t="s">
        <v>146</v>
      </c>
      <c r="BG5" s="318" t="s">
        <v>145</v>
      </c>
      <c r="BH5" s="322"/>
      <c r="BI5" s="318" t="s">
        <v>247</v>
      </c>
      <c r="BJ5" s="324" t="s">
        <v>186</v>
      </c>
      <c r="BK5" s="324"/>
      <c r="BL5" s="324"/>
      <c r="BM5" s="324"/>
      <c r="BN5" s="324"/>
      <c r="BO5" s="324"/>
      <c r="BP5" s="318" t="s">
        <v>188</v>
      </c>
      <c r="BQ5" s="318" t="s">
        <v>205</v>
      </c>
      <c r="BR5" s="319" t="s">
        <v>146</v>
      </c>
      <c r="BS5" s="318" t="s">
        <v>145</v>
      </c>
      <c r="BT5" s="322"/>
      <c r="BU5" s="326" t="s">
        <v>222</v>
      </c>
      <c r="BV5" s="324" t="s">
        <v>186</v>
      </c>
      <c r="BW5" s="324"/>
      <c r="BX5" s="324"/>
      <c r="BY5" s="324"/>
      <c r="BZ5" s="324"/>
      <c r="CA5" s="324"/>
      <c r="CB5" s="318" t="s">
        <v>188</v>
      </c>
      <c r="CC5" s="318" t="s">
        <v>205</v>
      </c>
      <c r="CD5" s="329" t="s">
        <v>146</v>
      </c>
      <c r="CE5" s="318" t="s">
        <v>145</v>
      </c>
      <c r="CF5" s="322"/>
      <c r="CG5" s="326" t="s">
        <v>222</v>
      </c>
      <c r="CH5" s="324" t="s">
        <v>186</v>
      </c>
      <c r="CI5" s="324"/>
      <c r="CJ5" s="324"/>
      <c r="CK5" s="324"/>
      <c r="CL5" s="324"/>
      <c r="CM5" s="324"/>
      <c r="CN5" s="326" t="s">
        <v>188</v>
      </c>
      <c r="CO5" s="326" t="s">
        <v>205</v>
      </c>
      <c r="CP5" s="329" t="s">
        <v>146</v>
      </c>
      <c r="CQ5" s="326" t="s">
        <v>145</v>
      </c>
      <c r="CR5" s="33"/>
      <c r="CS5" s="33">
        <v>1</v>
      </c>
      <c r="CT5" s="34"/>
      <c r="CU5" s="34"/>
      <c r="CV5" s="34"/>
      <c r="CW5" s="34"/>
      <c r="CX5" s="11"/>
      <c r="CY5" s="11"/>
    </row>
    <row r="6" spans="1:145" ht="29.45" customHeight="1" x14ac:dyDescent="0.25">
      <c r="A6" s="317"/>
      <c r="B6" s="300"/>
      <c r="C6" s="300"/>
      <c r="D6" s="306"/>
      <c r="E6" s="303"/>
      <c r="F6" s="303"/>
      <c r="G6" s="303"/>
      <c r="H6" s="303"/>
      <c r="I6" s="303"/>
      <c r="J6" s="303"/>
      <c r="K6" s="303"/>
      <c r="L6" s="303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323"/>
      <c r="Y6" s="318"/>
      <c r="Z6" s="37" t="s">
        <v>193</v>
      </c>
      <c r="AA6" s="37" t="s">
        <v>194</v>
      </c>
      <c r="AB6" s="37" t="s">
        <v>195</v>
      </c>
      <c r="AC6" s="37" t="s">
        <v>196</v>
      </c>
      <c r="AD6" s="37" t="s">
        <v>220</v>
      </c>
      <c r="AE6" s="37" t="s">
        <v>221</v>
      </c>
      <c r="AF6" s="318"/>
      <c r="AG6" s="318"/>
      <c r="AH6" s="320"/>
      <c r="AI6" s="318"/>
      <c r="AJ6" s="323"/>
      <c r="AK6" s="318"/>
      <c r="AL6" s="37" t="s">
        <v>193</v>
      </c>
      <c r="AM6" s="37" t="s">
        <v>194</v>
      </c>
      <c r="AN6" s="37" t="s">
        <v>195</v>
      </c>
      <c r="AO6" s="37" t="s">
        <v>196</v>
      </c>
      <c r="AP6" s="37" t="s">
        <v>220</v>
      </c>
      <c r="AQ6" s="37" t="s">
        <v>221</v>
      </c>
      <c r="AR6" s="318"/>
      <c r="AS6" s="318"/>
      <c r="AT6" s="320"/>
      <c r="AU6" s="318"/>
      <c r="AV6" s="323"/>
      <c r="AW6" s="318"/>
      <c r="AX6" s="37" t="s">
        <v>193</v>
      </c>
      <c r="AY6" s="37" t="s">
        <v>194</v>
      </c>
      <c r="AZ6" s="37" t="s">
        <v>195</v>
      </c>
      <c r="BA6" s="37" t="s">
        <v>196</v>
      </c>
      <c r="BB6" s="37" t="s">
        <v>220</v>
      </c>
      <c r="BC6" s="37" t="s">
        <v>221</v>
      </c>
      <c r="BD6" s="318"/>
      <c r="BE6" s="318"/>
      <c r="BF6" s="320"/>
      <c r="BG6" s="318"/>
      <c r="BH6" s="323"/>
      <c r="BI6" s="318"/>
      <c r="BJ6" s="37" t="s">
        <v>193</v>
      </c>
      <c r="BK6" s="37" t="s">
        <v>194</v>
      </c>
      <c r="BL6" s="37" t="s">
        <v>195</v>
      </c>
      <c r="BM6" s="37" t="s">
        <v>196</v>
      </c>
      <c r="BN6" s="37" t="s">
        <v>220</v>
      </c>
      <c r="BO6" s="37" t="s">
        <v>221</v>
      </c>
      <c r="BP6" s="318"/>
      <c r="BQ6" s="318"/>
      <c r="BR6" s="320"/>
      <c r="BS6" s="318"/>
      <c r="BT6" s="323"/>
      <c r="BU6" s="326"/>
      <c r="BV6" s="37" t="s">
        <v>206</v>
      </c>
      <c r="BW6" s="48" t="s">
        <v>194</v>
      </c>
      <c r="BX6" s="48" t="s">
        <v>195</v>
      </c>
      <c r="BY6" s="48" t="s">
        <v>196</v>
      </c>
      <c r="BZ6" s="48" t="s">
        <v>220</v>
      </c>
      <c r="CA6" s="48" t="s">
        <v>221</v>
      </c>
      <c r="CB6" s="318"/>
      <c r="CC6" s="318"/>
      <c r="CD6" s="330"/>
      <c r="CE6" s="318"/>
      <c r="CF6" s="323"/>
      <c r="CG6" s="326"/>
      <c r="CH6" s="37" t="s">
        <v>193</v>
      </c>
      <c r="CI6" s="48" t="s">
        <v>194</v>
      </c>
      <c r="CJ6" s="48" t="s">
        <v>195</v>
      </c>
      <c r="CK6" s="48" t="s">
        <v>196</v>
      </c>
      <c r="CL6" s="48" t="s">
        <v>220</v>
      </c>
      <c r="CM6" s="48" t="s">
        <v>221</v>
      </c>
      <c r="CN6" s="326"/>
      <c r="CO6" s="326"/>
      <c r="CP6" s="330"/>
      <c r="CQ6" s="326"/>
      <c r="CR6" s="33"/>
      <c r="CS6" s="33">
        <v>1</v>
      </c>
      <c r="CT6" s="34"/>
      <c r="CU6" s="34"/>
      <c r="CV6" s="34"/>
      <c r="CW6" s="34"/>
      <c r="CX6" s="11"/>
      <c r="CY6" s="11"/>
    </row>
    <row r="7" spans="1:145" x14ac:dyDescent="0.25">
      <c r="A7" s="31"/>
      <c r="B7" s="30"/>
      <c r="C7" s="30"/>
      <c r="D7" s="73"/>
      <c r="E7" s="73"/>
      <c r="F7" s="73"/>
      <c r="G7" s="30"/>
      <c r="H7" s="30"/>
      <c r="I7" s="30"/>
      <c r="J7" s="32"/>
      <c r="K7" s="143">
        <f>K8/J8*100</f>
        <v>60.027100271002709</v>
      </c>
      <c r="L7" s="143">
        <f>L8/J8*100</f>
        <v>39.972899728997291</v>
      </c>
      <c r="M7" s="144"/>
      <c r="N7" s="144"/>
      <c r="O7" s="144"/>
      <c r="P7" s="144"/>
      <c r="Q7" s="144"/>
      <c r="R7" s="144"/>
      <c r="S7" s="144"/>
      <c r="T7" s="144"/>
      <c r="U7" s="144"/>
      <c r="V7" s="145"/>
      <c r="W7" s="125"/>
      <c r="X7" s="53">
        <v>17</v>
      </c>
      <c r="Y7" s="50"/>
      <c r="Z7" s="55"/>
      <c r="AA7" s="55"/>
      <c r="AB7" s="55"/>
      <c r="AC7" s="55"/>
      <c r="AD7" s="55"/>
      <c r="AE7" s="55"/>
      <c r="AF7" s="50"/>
      <c r="AG7" s="50"/>
      <c r="AH7" s="50"/>
      <c r="AI7" s="50"/>
      <c r="AJ7" s="53">
        <v>24</v>
      </c>
      <c r="AK7" s="50"/>
      <c r="AL7" s="55"/>
      <c r="AM7" s="55"/>
      <c r="AN7" s="55"/>
      <c r="AO7" s="55"/>
      <c r="AP7" s="55"/>
      <c r="AQ7" s="55"/>
      <c r="AR7" s="50"/>
      <c r="AS7" s="50"/>
      <c r="AT7" s="50"/>
      <c r="AU7" s="50"/>
      <c r="AV7" s="53">
        <v>17</v>
      </c>
      <c r="AW7" s="50"/>
      <c r="AX7" s="55"/>
      <c r="AY7" s="55"/>
      <c r="AZ7" s="55"/>
      <c r="BA7" s="55"/>
      <c r="BB7" s="55"/>
      <c r="BC7" s="55"/>
      <c r="BD7" s="50"/>
      <c r="BE7" s="50"/>
      <c r="BF7" s="50"/>
      <c r="BG7" s="50"/>
      <c r="BH7" s="53">
        <v>24</v>
      </c>
      <c r="BI7" s="50"/>
      <c r="BJ7" s="55"/>
      <c r="BK7" s="55"/>
      <c r="BL7" s="55"/>
      <c r="BM7" s="55"/>
      <c r="BN7" s="55"/>
      <c r="BO7" s="55"/>
      <c r="BP7" s="50"/>
      <c r="BQ7" s="50"/>
      <c r="BR7" s="50"/>
      <c r="BS7" s="50"/>
      <c r="BT7" s="53">
        <v>17</v>
      </c>
      <c r="BU7" s="50"/>
      <c r="BV7" s="55"/>
      <c r="BW7" s="55"/>
      <c r="BX7" s="55"/>
      <c r="BY7" s="55"/>
      <c r="BZ7" s="55"/>
      <c r="CA7" s="55"/>
      <c r="CB7" s="50"/>
      <c r="CC7" s="50"/>
      <c r="CD7" s="50"/>
      <c r="CE7" s="50"/>
      <c r="CF7" s="53">
        <v>24</v>
      </c>
      <c r="CG7" s="50"/>
      <c r="CH7" s="55"/>
      <c r="CI7" s="55"/>
      <c r="CJ7" s="55"/>
      <c r="CK7" s="55"/>
      <c r="CL7" s="55"/>
      <c r="CM7" s="55"/>
      <c r="CN7" s="50"/>
      <c r="CO7" s="50"/>
      <c r="CP7" s="50"/>
      <c r="CQ7" s="50"/>
      <c r="CR7" s="33"/>
      <c r="CS7" s="33">
        <v>1</v>
      </c>
      <c r="CT7" s="34"/>
      <c r="CU7" s="34"/>
      <c r="CV7" s="34"/>
      <c r="CW7" s="34"/>
      <c r="CX7" s="11"/>
      <c r="CY7" s="11"/>
    </row>
    <row r="8" spans="1:145" s="21" customFormat="1" x14ac:dyDescent="0.25">
      <c r="A8" s="72" t="s">
        <v>259</v>
      </c>
      <c r="B8" s="131" t="s">
        <v>171</v>
      </c>
      <c r="C8" s="49"/>
      <c r="D8" s="146"/>
      <c r="E8" s="146"/>
      <c r="F8" s="43"/>
      <c r="G8" s="41"/>
      <c r="H8" s="41"/>
      <c r="I8" s="41"/>
      <c r="J8" s="53">
        <f>J9+J23</f>
        <v>1476</v>
      </c>
      <c r="K8" s="53">
        <f t="shared" ref="K8:W8" si="0">K9+K23</f>
        <v>886</v>
      </c>
      <c r="L8" s="53">
        <f>L9+L23</f>
        <v>590</v>
      </c>
      <c r="M8" s="53">
        <f t="shared" si="0"/>
        <v>1372</v>
      </c>
      <c r="N8" s="53">
        <f t="shared" si="0"/>
        <v>0</v>
      </c>
      <c r="O8" s="53">
        <f t="shared" si="0"/>
        <v>754</v>
      </c>
      <c r="P8" s="53">
        <f t="shared" si="0"/>
        <v>534</v>
      </c>
      <c r="Q8" s="53">
        <f t="shared" si="0"/>
        <v>34</v>
      </c>
      <c r="R8" s="53">
        <f t="shared" si="0"/>
        <v>0</v>
      </c>
      <c r="S8" s="53">
        <f t="shared" si="0"/>
        <v>6</v>
      </c>
      <c r="T8" s="53">
        <f t="shared" si="0"/>
        <v>86</v>
      </c>
      <c r="U8" s="53">
        <f t="shared" si="0"/>
        <v>0</v>
      </c>
      <c r="V8" s="53">
        <f t="shared" si="0"/>
        <v>0</v>
      </c>
      <c r="W8" s="53">
        <f t="shared" si="0"/>
        <v>18</v>
      </c>
      <c r="X8" s="53">
        <f t="shared" ref="X8:AU8" si="1">X9+X23</f>
        <v>612</v>
      </c>
      <c r="Y8" s="53">
        <f t="shared" si="1"/>
        <v>596</v>
      </c>
      <c r="Z8" s="53">
        <f t="shared" si="1"/>
        <v>0</v>
      </c>
      <c r="AA8" s="53">
        <f t="shared" si="1"/>
        <v>360</v>
      </c>
      <c r="AB8" s="53">
        <f t="shared" si="1"/>
        <v>222</v>
      </c>
      <c r="AC8" s="53">
        <f t="shared" si="1"/>
        <v>14</v>
      </c>
      <c r="AD8" s="53">
        <f t="shared" si="1"/>
        <v>0</v>
      </c>
      <c r="AE8" s="53">
        <f t="shared" si="1"/>
        <v>0</v>
      </c>
      <c r="AF8" s="53">
        <f t="shared" si="1"/>
        <v>16</v>
      </c>
      <c r="AG8" s="53">
        <f t="shared" si="1"/>
        <v>0</v>
      </c>
      <c r="AH8" s="53">
        <f t="shared" si="1"/>
        <v>0</v>
      </c>
      <c r="AI8" s="53">
        <f t="shared" si="1"/>
        <v>0</v>
      </c>
      <c r="AJ8" s="53">
        <f t="shared" si="1"/>
        <v>864</v>
      </c>
      <c r="AK8" s="53">
        <f t="shared" si="1"/>
        <v>776</v>
      </c>
      <c r="AL8" s="53">
        <f t="shared" si="1"/>
        <v>0</v>
      </c>
      <c r="AM8" s="53">
        <f t="shared" si="1"/>
        <v>438</v>
      </c>
      <c r="AN8" s="53">
        <f t="shared" si="1"/>
        <v>312</v>
      </c>
      <c r="AO8" s="53">
        <f t="shared" si="1"/>
        <v>20</v>
      </c>
      <c r="AP8" s="53">
        <f t="shared" si="1"/>
        <v>0</v>
      </c>
      <c r="AQ8" s="53">
        <f t="shared" si="1"/>
        <v>6</v>
      </c>
      <c r="AR8" s="53">
        <f t="shared" si="1"/>
        <v>70</v>
      </c>
      <c r="AS8" s="53">
        <f t="shared" si="1"/>
        <v>0</v>
      </c>
      <c r="AT8" s="53">
        <f t="shared" si="1"/>
        <v>0</v>
      </c>
      <c r="AU8" s="53">
        <f t="shared" si="1"/>
        <v>18</v>
      </c>
      <c r="AV8" s="53">
        <f t="shared" ref="AV8:BT8" si="2">AV9+AV23</f>
        <v>0</v>
      </c>
      <c r="AW8" s="53">
        <f t="shared" si="2"/>
        <v>0</v>
      </c>
      <c r="AX8" s="53">
        <f t="shared" si="2"/>
        <v>0</v>
      </c>
      <c r="AY8" s="53">
        <f t="shared" si="2"/>
        <v>0</v>
      </c>
      <c r="AZ8" s="53">
        <f t="shared" si="2"/>
        <v>0</v>
      </c>
      <c r="BA8" s="53">
        <f t="shared" si="2"/>
        <v>0</v>
      </c>
      <c r="BB8" s="53">
        <f t="shared" si="2"/>
        <v>0</v>
      </c>
      <c r="BC8" s="53">
        <f t="shared" si="2"/>
        <v>0</v>
      </c>
      <c r="BD8" s="53">
        <f t="shared" si="2"/>
        <v>0</v>
      </c>
      <c r="BE8" s="53">
        <f t="shared" si="2"/>
        <v>0</v>
      </c>
      <c r="BF8" s="53">
        <f t="shared" si="2"/>
        <v>0</v>
      </c>
      <c r="BG8" s="53">
        <f t="shared" si="2"/>
        <v>0</v>
      </c>
      <c r="BH8" s="53">
        <f t="shared" si="2"/>
        <v>0</v>
      </c>
      <c r="BI8" s="53">
        <f t="shared" si="2"/>
        <v>0</v>
      </c>
      <c r="BJ8" s="53">
        <f t="shared" si="2"/>
        <v>0</v>
      </c>
      <c r="BK8" s="53">
        <f t="shared" si="2"/>
        <v>0</v>
      </c>
      <c r="BL8" s="53">
        <f t="shared" si="2"/>
        <v>0</v>
      </c>
      <c r="BM8" s="53">
        <f t="shared" si="2"/>
        <v>0</v>
      </c>
      <c r="BN8" s="53">
        <f t="shared" si="2"/>
        <v>0</v>
      </c>
      <c r="BO8" s="53">
        <f t="shared" si="2"/>
        <v>0</v>
      </c>
      <c r="BP8" s="53">
        <f t="shared" si="2"/>
        <v>0</v>
      </c>
      <c r="BQ8" s="53">
        <f t="shared" si="2"/>
        <v>0</v>
      </c>
      <c r="BR8" s="53">
        <f t="shared" si="2"/>
        <v>0</v>
      </c>
      <c r="BS8" s="53">
        <f t="shared" si="2"/>
        <v>0</v>
      </c>
      <c r="BT8" s="53">
        <f t="shared" si="2"/>
        <v>0</v>
      </c>
      <c r="BU8" s="53">
        <f t="shared" ref="BU8:CQ8" si="3">SUM(BU9:BU25)</f>
        <v>0</v>
      </c>
      <c r="BV8" s="53">
        <f t="shared" si="3"/>
        <v>0</v>
      </c>
      <c r="BW8" s="53">
        <f t="shared" si="3"/>
        <v>0</v>
      </c>
      <c r="BX8" s="53">
        <f t="shared" si="3"/>
        <v>0</v>
      </c>
      <c r="BY8" s="53">
        <f t="shared" si="3"/>
        <v>0</v>
      </c>
      <c r="BZ8" s="53">
        <f t="shared" si="3"/>
        <v>0</v>
      </c>
      <c r="CA8" s="53">
        <f t="shared" si="3"/>
        <v>0</v>
      </c>
      <c r="CB8" s="53">
        <f t="shared" si="3"/>
        <v>0</v>
      </c>
      <c r="CC8" s="53">
        <f t="shared" si="3"/>
        <v>0</v>
      </c>
      <c r="CD8" s="53">
        <f t="shared" si="3"/>
        <v>0</v>
      </c>
      <c r="CE8" s="53">
        <f t="shared" si="3"/>
        <v>0</v>
      </c>
      <c r="CF8" s="53">
        <f t="shared" si="3"/>
        <v>0</v>
      </c>
      <c r="CG8" s="53">
        <f t="shared" si="3"/>
        <v>0</v>
      </c>
      <c r="CH8" s="53">
        <f t="shared" si="3"/>
        <v>0</v>
      </c>
      <c r="CI8" s="53">
        <f t="shared" si="3"/>
        <v>0</v>
      </c>
      <c r="CJ8" s="53">
        <f t="shared" si="3"/>
        <v>0</v>
      </c>
      <c r="CK8" s="53">
        <f t="shared" si="3"/>
        <v>0</v>
      </c>
      <c r="CL8" s="53">
        <f t="shared" si="3"/>
        <v>0</v>
      </c>
      <c r="CM8" s="53">
        <f t="shared" si="3"/>
        <v>0</v>
      </c>
      <c r="CN8" s="53">
        <f t="shared" si="3"/>
        <v>0</v>
      </c>
      <c r="CO8" s="53">
        <f t="shared" si="3"/>
        <v>0</v>
      </c>
      <c r="CP8" s="53">
        <f t="shared" si="3"/>
        <v>0</v>
      </c>
      <c r="CQ8" s="53">
        <f t="shared" si="3"/>
        <v>0</v>
      </c>
      <c r="CR8" s="33"/>
      <c r="CS8" s="33">
        <v>1</v>
      </c>
      <c r="CT8" s="91"/>
      <c r="CU8" s="91"/>
      <c r="CV8" s="91"/>
      <c r="CW8" s="91"/>
      <c r="CX8" s="92"/>
      <c r="CY8" s="92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</row>
    <row r="9" spans="1:145" ht="13.5" customHeight="1" x14ac:dyDescent="0.25">
      <c r="A9" s="135" t="s">
        <v>260</v>
      </c>
      <c r="B9" s="129" t="s">
        <v>258</v>
      </c>
      <c r="C9" s="136"/>
      <c r="D9" s="147"/>
      <c r="E9" s="147"/>
      <c r="F9" s="137"/>
      <c r="G9" s="138"/>
      <c r="H9" s="138"/>
      <c r="I9" s="138"/>
      <c r="J9" s="59">
        <f>SUM(J10:J22)</f>
        <v>1394</v>
      </c>
      <c r="K9" s="59">
        <f>SUM(K10:K22)</f>
        <v>886</v>
      </c>
      <c r="L9" s="59">
        <f>SUM(L10:L22)</f>
        <v>508</v>
      </c>
      <c r="M9" s="59">
        <f t="shared" ref="M9:W9" si="4">SUM(M10:M22)</f>
        <v>1328</v>
      </c>
      <c r="N9" s="59">
        <f t="shared" si="4"/>
        <v>0</v>
      </c>
      <c r="O9" s="59">
        <f t="shared" si="4"/>
        <v>754</v>
      </c>
      <c r="P9" s="59">
        <f t="shared" si="4"/>
        <v>534</v>
      </c>
      <c r="Q9" s="59">
        <f t="shared" si="4"/>
        <v>34</v>
      </c>
      <c r="R9" s="59">
        <f t="shared" si="4"/>
        <v>0</v>
      </c>
      <c r="S9" s="59">
        <f t="shared" si="4"/>
        <v>6</v>
      </c>
      <c r="T9" s="59">
        <f t="shared" si="4"/>
        <v>48</v>
      </c>
      <c r="U9" s="59">
        <f t="shared" si="4"/>
        <v>0</v>
      </c>
      <c r="V9" s="59">
        <f t="shared" si="4"/>
        <v>0</v>
      </c>
      <c r="W9" s="59">
        <f t="shared" si="4"/>
        <v>18</v>
      </c>
      <c r="X9" s="59">
        <f t="shared" ref="X9:AU9" si="5">SUM(X10:X22)</f>
        <v>596</v>
      </c>
      <c r="Y9" s="59">
        <f t="shared" si="5"/>
        <v>596</v>
      </c>
      <c r="Z9" s="59">
        <f t="shared" si="5"/>
        <v>0</v>
      </c>
      <c r="AA9" s="59">
        <f t="shared" si="5"/>
        <v>360</v>
      </c>
      <c r="AB9" s="59">
        <f t="shared" si="5"/>
        <v>222</v>
      </c>
      <c r="AC9" s="59">
        <f t="shared" si="5"/>
        <v>14</v>
      </c>
      <c r="AD9" s="59">
        <f t="shared" si="5"/>
        <v>0</v>
      </c>
      <c r="AE9" s="59">
        <f t="shared" si="5"/>
        <v>0</v>
      </c>
      <c r="AF9" s="59">
        <f t="shared" si="5"/>
        <v>0</v>
      </c>
      <c r="AG9" s="59">
        <f t="shared" si="5"/>
        <v>0</v>
      </c>
      <c r="AH9" s="59">
        <f t="shared" si="5"/>
        <v>0</v>
      </c>
      <c r="AI9" s="59">
        <f t="shared" si="5"/>
        <v>0</v>
      </c>
      <c r="AJ9" s="59">
        <f t="shared" si="5"/>
        <v>798</v>
      </c>
      <c r="AK9" s="59">
        <f t="shared" si="5"/>
        <v>732</v>
      </c>
      <c r="AL9" s="59">
        <f t="shared" si="5"/>
        <v>0</v>
      </c>
      <c r="AM9" s="59">
        <f t="shared" si="5"/>
        <v>394</v>
      </c>
      <c r="AN9" s="59">
        <f t="shared" si="5"/>
        <v>312</v>
      </c>
      <c r="AO9" s="59">
        <f t="shared" si="5"/>
        <v>20</v>
      </c>
      <c r="AP9" s="59">
        <f t="shared" si="5"/>
        <v>0</v>
      </c>
      <c r="AQ9" s="59">
        <f t="shared" si="5"/>
        <v>6</v>
      </c>
      <c r="AR9" s="59">
        <f t="shared" si="5"/>
        <v>48</v>
      </c>
      <c r="AS9" s="59">
        <f t="shared" si="5"/>
        <v>0</v>
      </c>
      <c r="AT9" s="59">
        <f t="shared" si="5"/>
        <v>0</v>
      </c>
      <c r="AU9" s="59">
        <f t="shared" si="5"/>
        <v>18</v>
      </c>
      <c r="AV9" s="59">
        <f t="shared" ref="AV9:CQ9" si="6">SUM(AV10:AV22)</f>
        <v>0</v>
      </c>
      <c r="AW9" s="59">
        <f t="shared" si="6"/>
        <v>0</v>
      </c>
      <c r="AX9" s="59">
        <f t="shared" si="6"/>
        <v>0</v>
      </c>
      <c r="AY9" s="59">
        <f t="shared" si="6"/>
        <v>0</v>
      </c>
      <c r="AZ9" s="59">
        <f t="shared" si="6"/>
        <v>0</v>
      </c>
      <c r="BA9" s="59">
        <f t="shared" si="6"/>
        <v>0</v>
      </c>
      <c r="BB9" s="59">
        <f t="shared" si="6"/>
        <v>0</v>
      </c>
      <c r="BC9" s="59">
        <f t="shared" si="6"/>
        <v>0</v>
      </c>
      <c r="BD9" s="59">
        <f t="shared" si="6"/>
        <v>0</v>
      </c>
      <c r="BE9" s="59">
        <f t="shared" si="6"/>
        <v>0</v>
      </c>
      <c r="BF9" s="59">
        <f t="shared" si="6"/>
        <v>0</v>
      </c>
      <c r="BG9" s="59">
        <f t="shared" si="6"/>
        <v>0</v>
      </c>
      <c r="BH9" s="59">
        <f t="shared" si="6"/>
        <v>0</v>
      </c>
      <c r="BI9" s="59">
        <f t="shared" si="6"/>
        <v>0</v>
      </c>
      <c r="BJ9" s="59">
        <f t="shared" si="6"/>
        <v>0</v>
      </c>
      <c r="BK9" s="59">
        <f t="shared" si="6"/>
        <v>0</v>
      </c>
      <c r="BL9" s="59">
        <f t="shared" si="6"/>
        <v>0</v>
      </c>
      <c r="BM9" s="59">
        <f t="shared" si="6"/>
        <v>0</v>
      </c>
      <c r="BN9" s="59">
        <f t="shared" si="6"/>
        <v>0</v>
      </c>
      <c r="BO9" s="59">
        <f t="shared" si="6"/>
        <v>0</v>
      </c>
      <c r="BP9" s="59">
        <f t="shared" si="6"/>
        <v>0</v>
      </c>
      <c r="BQ9" s="59">
        <f t="shared" si="6"/>
        <v>0</v>
      </c>
      <c r="BR9" s="59">
        <f t="shared" si="6"/>
        <v>0</v>
      </c>
      <c r="BS9" s="59">
        <f t="shared" si="6"/>
        <v>0</v>
      </c>
      <c r="BT9" s="59">
        <f t="shared" si="6"/>
        <v>0</v>
      </c>
      <c r="BU9" s="59">
        <f t="shared" si="6"/>
        <v>0</v>
      </c>
      <c r="BV9" s="59">
        <f t="shared" si="6"/>
        <v>0</v>
      </c>
      <c r="BW9" s="59">
        <f t="shared" si="6"/>
        <v>0</v>
      </c>
      <c r="BX9" s="59">
        <f t="shared" si="6"/>
        <v>0</v>
      </c>
      <c r="BY9" s="59">
        <f t="shared" si="6"/>
        <v>0</v>
      </c>
      <c r="BZ9" s="59">
        <f t="shared" si="6"/>
        <v>0</v>
      </c>
      <c r="CA9" s="59">
        <f t="shared" si="6"/>
        <v>0</v>
      </c>
      <c r="CB9" s="59">
        <f t="shared" si="6"/>
        <v>0</v>
      </c>
      <c r="CC9" s="59">
        <f t="shared" si="6"/>
        <v>0</v>
      </c>
      <c r="CD9" s="59">
        <f t="shared" si="6"/>
        <v>0</v>
      </c>
      <c r="CE9" s="59">
        <f t="shared" si="6"/>
        <v>0</v>
      </c>
      <c r="CF9" s="59">
        <f t="shared" si="6"/>
        <v>0</v>
      </c>
      <c r="CG9" s="59">
        <f t="shared" si="6"/>
        <v>0</v>
      </c>
      <c r="CH9" s="59">
        <f t="shared" si="6"/>
        <v>0</v>
      </c>
      <c r="CI9" s="59">
        <f t="shared" si="6"/>
        <v>0</v>
      </c>
      <c r="CJ9" s="59">
        <f t="shared" si="6"/>
        <v>0</v>
      </c>
      <c r="CK9" s="59">
        <f t="shared" si="6"/>
        <v>0</v>
      </c>
      <c r="CL9" s="59">
        <f t="shared" si="6"/>
        <v>0</v>
      </c>
      <c r="CM9" s="59">
        <f t="shared" si="6"/>
        <v>0</v>
      </c>
      <c r="CN9" s="59">
        <f t="shared" si="6"/>
        <v>0</v>
      </c>
      <c r="CO9" s="59">
        <f t="shared" si="6"/>
        <v>0</v>
      </c>
      <c r="CP9" s="59">
        <f t="shared" si="6"/>
        <v>0</v>
      </c>
      <c r="CQ9" s="59">
        <f t="shared" si="6"/>
        <v>0</v>
      </c>
      <c r="CR9" s="58">
        <f>X9+AJ9+AV9+BH9+BT9+CF9</f>
        <v>1394</v>
      </c>
      <c r="CS9" s="58" t="b">
        <f>CR9=J9</f>
        <v>1</v>
      </c>
      <c r="CT9" s="91"/>
      <c r="CU9" s="91"/>
      <c r="CV9" s="91"/>
      <c r="CW9" s="91"/>
      <c r="CX9" s="92"/>
      <c r="CY9" s="92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</row>
    <row r="10" spans="1:145" x14ac:dyDescent="0.25">
      <c r="A10" s="54" t="s">
        <v>261</v>
      </c>
      <c r="B10" s="132" t="s">
        <v>274</v>
      </c>
      <c r="C10" s="111" t="str">
        <f>_xlfn.CONCAT(D10,",",E10,",",F10,", ",G10,", ",H10,", ",I10,"")</f>
        <v xml:space="preserve">ДЗ,,, , , </v>
      </c>
      <c r="D10" s="134" t="s">
        <v>125</v>
      </c>
      <c r="E10" s="134"/>
      <c r="F10" s="134"/>
      <c r="G10" s="50"/>
      <c r="H10" s="50"/>
      <c r="I10" s="50"/>
      <c r="J10" s="53">
        <f t="shared" ref="J10:J86" si="7">K10+L10</f>
        <v>88</v>
      </c>
      <c r="K10" s="50">
        <v>68</v>
      </c>
      <c r="L10" s="50">
        <v>20</v>
      </c>
      <c r="M10" s="84">
        <f>Y10+AK10</f>
        <v>88</v>
      </c>
      <c r="N10" s="84">
        <f>Z10+AL10</f>
        <v>0</v>
      </c>
      <c r="O10" s="84">
        <f t="shared" ref="O10:W10" si="8">AA10+AM10</f>
        <v>46</v>
      </c>
      <c r="P10" s="84">
        <f t="shared" si="8"/>
        <v>42</v>
      </c>
      <c r="Q10" s="84">
        <f t="shared" si="8"/>
        <v>0</v>
      </c>
      <c r="R10" s="84">
        <f t="shared" si="8"/>
        <v>0</v>
      </c>
      <c r="S10" s="84">
        <f t="shared" si="8"/>
        <v>0</v>
      </c>
      <c r="T10" s="84">
        <f t="shared" si="8"/>
        <v>0</v>
      </c>
      <c r="U10" s="84">
        <f t="shared" si="8"/>
        <v>0</v>
      </c>
      <c r="V10" s="84">
        <f t="shared" si="8"/>
        <v>0</v>
      </c>
      <c r="W10" s="84">
        <f t="shared" si="8"/>
        <v>0</v>
      </c>
      <c r="X10" s="53">
        <v>88</v>
      </c>
      <c r="Y10" s="50">
        <f>X10-AI10-AG10-AF10</f>
        <v>88</v>
      </c>
      <c r="Z10" s="38"/>
      <c r="AA10" s="55">
        <f>Y10-Z10-AB10-AC10-AD10-AE10</f>
        <v>46</v>
      </c>
      <c r="AB10" s="55">
        <v>42</v>
      </c>
      <c r="AC10" s="55"/>
      <c r="AD10" s="55"/>
      <c r="AE10" s="55"/>
      <c r="AF10" s="50"/>
      <c r="AG10" s="50"/>
      <c r="AH10" s="50"/>
      <c r="AI10" s="50"/>
      <c r="AJ10" s="53"/>
      <c r="AK10" s="50"/>
      <c r="AL10" s="55"/>
      <c r="AM10" s="55"/>
      <c r="AN10" s="55"/>
      <c r="AO10" s="55"/>
      <c r="AP10" s="55"/>
      <c r="AQ10" s="55"/>
      <c r="AR10" s="50"/>
      <c r="AS10" s="50"/>
      <c r="AT10" s="50"/>
      <c r="AU10" s="50"/>
      <c r="AV10" s="53"/>
      <c r="AW10" s="50"/>
      <c r="AX10" s="38"/>
      <c r="AY10" s="55"/>
      <c r="AZ10" s="55"/>
      <c r="BA10" s="55"/>
      <c r="BB10" s="55"/>
      <c r="BC10" s="55"/>
      <c r="BD10" s="50"/>
      <c r="BE10" s="50"/>
      <c r="BF10" s="50"/>
      <c r="BG10" s="50"/>
      <c r="BH10" s="53"/>
      <c r="BI10" s="50"/>
      <c r="BJ10" s="55"/>
      <c r="BK10" s="55"/>
      <c r="BL10" s="55"/>
      <c r="BM10" s="55"/>
      <c r="BN10" s="55"/>
      <c r="BO10" s="55"/>
      <c r="BP10" s="50"/>
      <c r="BQ10" s="50"/>
      <c r="BR10" s="50"/>
      <c r="BS10" s="50"/>
      <c r="BT10" s="53"/>
      <c r="BU10" s="50"/>
      <c r="BV10" s="55"/>
      <c r="BW10" s="55"/>
      <c r="BX10" s="55"/>
      <c r="BY10" s="38"/>
      <c r="BZ10" s="38"/>
      <c r="CA10" s="38"/>
      <c r="CB10" s="39"/>
      <c r="CC10" s="39"/>
      <c r="CD10" s="39"/>
      <c r="CE10" s="39"/>
      <c r="CF10" s="41"/>
      <c r="CG10" s="39"/>
      <c r="CH10" s="38"/>
      <c r="CI10" s="55"/>
      <c r="CJ10" s="38"/>
      <c r="CK10" s="38"/>
      <c r="CL10" s="38"/>
      <c r="CM10" s="38"/>
      <c r="CN10" s="39"/>
      <c r="CO10" s="39"/>
      <c r="CP10" s="39"/>
      <c r="CQ10" s="39"/>
      <c r="CR10" s="58">
        <f>X10+AJ10+AV10+BH10+BT10+CF10</f>
        <v>88</v>
      </c>
      <c r="CS10" s="58" t="b">
        <f>CR10=J10</f>
        <v>1</v>
      </c>
      <c r="CT10" s="34"/>
      <c r="CU10" s="34"/>
      <c r="CV10" s="34"/>
      <c r="CW10" s="34"/>
      <c r="CX10" s="11"/>
      <c r="CY10" s="11"/>
    </row>
    <row r="11" spans="1:145" x14ac:dyDescent="0.25">
      <c r="A11" s="54" t="s">
        <v>262</v>
      </c>
      <c r="B11" s="132" t="s">
        <v>275</v>
      </c>
      <c r="C11" s="111" t="str">
        <f t="shared" ref="C11:C22" si="9">_xlfn.CONCAT(D11,",",E11,",",F11,", ",G11,", ",H11,", ",I11,"")</f>
        <v xml:space="preserve">,ДЗ,, , , </v>
      </c>
      <c r="D11" s="134"/>
      <c r="E11" s="134" t="s">
        <v>125</v>
      </c>
      <c r="F11" s="134"/>
      <c r="G11" s="50"/>
      <c r="H11" s="50"/>
      <c r="I11" s="50"/>
      <c r="J11" s="53">
        <f t="shared" si="7"/>
        <v>102</v>
      </c>
      <c r="K11" s="50">
        <v>88</v>
      </c>
      <c r="L11" s="50">
        <v>14</v>
      </c>
      <c r="M11" s="84">
        <f t="shared" ref="M11:M22" si="10">Y11+AK11</f>
        <v>102</v>
      </c>
      <c r="N11" s="84">
        <f t="shared" ref="N11:N22" si="11">Z11+AL11</f>
        <v>0</v>
      </c>
      <c r="O11" s="84">
        <f t="shared" ref="O11:O22" si="12">AA11+AM11</f>
        <v>56</v>
      </c>
      <c r="P11" s="84">
        <f t="shared" ref="P11:P22" si="13">AB11+AN11</f>
        <v>46</v>
      </c>
      <c r="Q11" s="84">
        <f t="shared" ref="Q11:Q22" si="14">AC11+AO11</f>
        <v>0</v>
      </c>
      <c r="R11" s="84">
        <f t="shared" ref="R11:R22" si="15">AD11+AP11</f>
        <v>0</v>
      </c>
      <c r="S11" s="84">
        <f t="shared" ref="S11:S22" si="16">AE11+AQ11</f>
        <v>0</v>
      </c>
      <c r="T11" s="84">
        <f t="shared" ref="T11:T22" si="17">AF11+AR11</f>
        <v>0</v>
      </c>
      <c r="U11" s="84">
        <f t="shared" ref="U11:U22" si="18">AG11+AS11</f>
        <v>0</v>
      </c>
      <c r="V11" s="84">
        <f t="shared" ref="V11:V22" si="19">AH11+AT11</f>
        <v>0</v>
      </c>
      <c r="W11" s="84">
        <f t="shared" ref="W11:W22" si="20">AI11+AU11</f>
        <v>0</v>
      </c>
      <c r="X11" s="53"/>
      <c r="Y11" s="50"/>
      <c r="Z11" s="38"/>
      <c r="AA11" s="55"/>
      <c r="AB11" s="55"/>
      <c r="AC11" s="55"/>
      <c r="AD11" s="55"/>
      <c r="AE11" s="55"/>
      <c r="AF11" s="50"/>
      <c r="AG11" s="50"/>
      <c r="AH11" s="50"/>
      <c r="AI11" s="50"/>
      <c r="AJ11" s="53">
        <v>102</v>
      </c>
      <c r="AK11" s="50">
        <f t="shared" ref="AK11:AK22" si="21">AJ11-AU11-AS11-AR11</f>
        <v>102</v>
      </c>
      <c r="AL11" s="55"/>
      <c r="AM11" s="55">
        <f t="shared" ref="AM11:AM25" si="22">AK11-AL11-AN11-AO11-AP11-AQ11</f>
        <v>56</v>
      </c>
      <c r="AN11" s="55">
        <v>46</v>
      </c>
      <c r="AO11" s="55"/>
      <c r="AP11" s="55"/>
      <c r="AQ11" s="55"/>
      <c r="AR11" s="50"/>
      <c r="AS11" s="50"/>
      <c r="AT11" s="50"/>
      <c r="AU11" s="50"/>
      <c r="AV11" s="53"/>
      <c r="AW11" s="50"/>
      <c r="AX11" s="38"/>
      <c r="AY11" s="55"/>
      <c r="AZ11" s="55"/>
      <c r="BA11" s="55"/>
      <c r="BB11" s="55"/>
      <c r="BC11" s="55"/>
      <c r="BD11" s="50"/>
      <c r="BE11" s="50"/>
      <c r="BF11" s="50"/>
      <c r="BG11" s="50"/>
      <c r="BH11" s="53"/>
      <c r="BI11" s="50"/>
      <c r="BJ11" s="55"/>
      <c r="BK11" s="55"/>
      <c r="BL11" s="55"/>
      <c r="BM11" s="55"/>
      <c r="BN11" s="55"/>
      <c r="BO11" s="55"/>
      <c r="BP11" s="50"/>
      <c r="BQ11" s="50"/>
      <c r="BR11" s="50"/>
      <c r="BS11" s="50"/>
      <c r="BT11" s="53"/>
      <c r="BU11" s="50"/>
      <c r="BV11" s="55"/>
      <c r="BW11" s="55"/>
      <c r="BX11" s="55"/>
      <c r="BY11" s="38"/>
      <c r="BZ11" s="38"/>
      <c r="CA11" s="38"/>
      <c r="CB11" s="39"/>
      <c r="CC11" s="39"/>
      <c r="CD11" s="39"/>
      <c r="CE11" s="39"/>
      <c r="CF11" s="41"/>
      <c r="CG11" s="39"/>
      <c r="CH11" s="38"/>
      <c r="CI11" s="55"/>
      <c r="CJ11" s="38"/>
      <c r="CK11" s="38"/>
      <c r="CL11" s="38"/>
      <c r="CM11" s="38"/>
      <c r="CN11" s="39"/>
      <c r="CO11" s="39"/>
      <c r="CP11" s="39"/>
      <c r="CQ11" s="39"/>
      <c r="CR11" s="58">
        <f t="shared" ref="CR11:CR22" si="23">X11+AJ11+AV11+BH11+BT11+CF11</f>
        <v>102</v>
      </c>
      <c r="CS11" s="58" t="b">
        <f t="shared" ref="CS11:CS22" si="24">CR11=J11</f>
        <v>1</v>
      </c>
      <c r="CT11" s="34"/>
      <c r="CU11" s="34"/>
      <c r="CV11" s="34"/>
      <c r="CW11" s="34"/>
      <c r="CX11" s="11"/>
      <c r="CY11" s="11"/>
    </row>
    <row r="12" spans="1:145" x14ac:dyDescent="0.25">
      <c r="A12" s="54" t="s">
        <v>263</v>
      </c>
      <c r="B12" s="132" t="s">
        <v>276</v>
      </c>
      <c r="C12" s="111" t="str">
        <f t="shared" si="9"/>
        <v xml:space="preserve">ДФК,Э,, , , </v>
      </c>
      <c r="D12" s="134" t="s">
        <v>295</v>
      </c>
      <c r="E12" s="134" t="s">
        <v>126</v>
      </c>
      <c r="F12" s="134"/>
      <c r="G12" s="50"/>
      <c r="H12" s="50"/>
      <c r="I12" s="50"/>
      <c r="J12" s="53">
        <f t="shared" si="7"/>
        <v>322</v>
      </c>
      <c r="K12" s="50">
        <v>136</v>
      </c>
      <c r="L12" s="50">
        <v>186</v>
      </c>
      <c r="M12" s="84">
        <f>Y12+AK12</f>
        <v>300</v>
      </c>
      <c r="N12" s="84">
        <f t="shared" si="11"/>
        <v>0</v>
      </c>
      <c r="O12" s="84">
        <f t="shared" si="12"/>
        <v>200</v>
      </c>
      <c r="P12" s="84">
        <f t="shared" si="13"/>
        <v>98</v>
      </c>
      <c r="Q12" s="84">
        <f t="shared" si="14"/>
        <v>0</v>
      </c>
      <c r="R12" s="84">
        <f t="shared" si="15"/>
        <v>0</v>
      </c>
      <c r="S12" s="84">
        <f t="shared" si="16"/>
        <v>2</v>
      </c>
      <c r="T12" s="84">
        <f t="shared" si="17"/>
        <v>16</v>
      </c>
      <c r="U12" s="84">
        <f t="shared" si="18"/>
        <v>0</v>
      </c>
      <c r="V12" s="84">
        <f t="shared" si="19"/>
        <v>0</v>
      </c>
      <c r="W12" s="84">
        <f t="shared" si="20"/>
        <v>6</v>
      </c>
      <c r="X12" s="53">
        <v>136</v>
      </c>
      <c r="Y12" s="50">
        <f t="shared" ref="Y12:Y21" si="25">X12-AI12-AG12-AF12</f>
        <v>136</v>
      </c>
      <c r="Z12" s="38"/>
      <c r="AA12" s="55">
        <f t="shared" ref="AA12:AA21" si="26">Y12-Z12-AB12-AC12-AD12-AE12</f>
        <v>100</v>
      </c>
      <c r="AB12" s="55">
        <v>36</v>
      </c>
      <c r="AC12" s="55"/>
      <c r="AD12" s="55"/>
      <c r="AE12" s="55"/>
      <c r="AF12" s="50"/>
      <c r="AG12" s="50"/>
      <c r="AH12" s="50"/>
      <c r="AI12" s="50"/>
      <c r="AJ12" s="53">
        <v>186</v>
      </c>
      <c r="AK12" s="50">
        <f>AJ12-AU12-AS12-AR12</f>
        <v>164</v>
      </c>
      <c r="AL12" s="55"/>
      <c r="AM12" s="55">
        <f t="shared" si="22"/>
        <v>100</v>
      </c>
      <c r="AN12" s="55">
        <v>62</v>
      </c>
      <c r="AO12" s="55"/>
      <c r="AP12" s="55"/>
      <c r="AQ12" s="55">
        <v>2</v>
      </c>
      <c r="AR12" s="50">
        <v>16</v>
      </c>
      <c r="AS12" s="50"/>
      <c r="AT12" s="50"/>
      <c r="AU12" s="50">
        <v>6</v>
      </c>
      <c r="AV12" s="53"/>
      <c r="AW12" s="50"/>
      <c r="AX12" s="38"/>
      <c r="AY12" s="55"/>
      <c r="AZ12" s="55"/>
      <c r="BA12" s="55"/>
      <c r="BB12" s="55"/>
      <c r="BC12" s="55"/>
      <c r="BD12" s="50"/>
      <c r="BE12" s="50"/>
      <c r="BF12" s="50"/>
      <c r="BG12" s="50"/>
      <c r="BH12" s="53"/>
      <c r="BI12" s="50"/>
      <c r="BJ12" s="55"/>
      <c r="BK12" s="55"/>
      <c r="BL12" s="55"/>
      <c r="BM12" s="55"/>
      <c r="BN12" s="55"/>
      <c r="BO12" s="55"/>
      <c r="BP12" s="50"/>
      <c r="BQ12" s="50"/>
      <c r="BR12" s="50"/>
      <c r="BS12" s="50"/>
      <c r="BT12" s="53"/>
      <c r="BU12" s="50"/>
      <c r="BV12" s="55"/>
      <c r="BW12" s="55"/>
      <c r="BX12" s="55"/>
      <c r="BY12" s="38"/>
      <c r="BZ12" s="38"/>
      <c r="CA12" s="38"/>
      <c r="CB12" s="39"/>
      <c r="CC12" s="39"/>
      <c r="CD12" s="39"/>
      <c r="CE12" s="39"/>
      <c r="CF12" s="41"/>
      <c r="CG12" s="39"/>
      <c r="CH12" s="38"/>
      <c r="CI12" s="55"/>
      <c r="CJ12" s="38"/>
      <c r="CK12" s="38"/>
      <c r="CL12" s="38"/>
      <c r="CM12" s="38"/>
      <c r="CN12" s="39"/>
      <c r="CO12" s="39"/>
      <c r="CP12" s="39"/>
      <c r="CQ12" s="39"/>
      <c r="CR12" s="58">
        <f t="shared" si="23"/>
        <v>322</v>
      </c>
      <c r="CS12" s="58" t="b">
        <f t="shared" si="24"/>
        <v>1</v>
      </c>
      <c r="CT12" s="34"/>
      <c r="CU12" s="34"/>
      <c r="CV12" s="34"/>
      <c r="CW12" s="34"/>
      <c r="CX12" s="11"/>
      <c r="CY12" s="11"/>
    </row>
    <row r="13" spans="1:145" x14ac:dyDescent="0.25">
      <c r="A13" s="54" t="s">
        <v>264</v>
      </c>
      <c r="B13" s="132" t="s">
        <v>277</v>
      </c>
      <c r="C13" s="111" t="str">
        <f t="shared" si="9"/>
        <v xml:space="preserve">ДФК,ДЗ,, , , </v>
      </c>
      <c r="D13" s="134" t="s">
        <v>295</v>
      </c>
      <c r="E13" s="134" t="s">
        <v>125</v>
      </c>
      <c r="F13" s="134"/>
      <c r="G13" s="50"/>
      <c r="H13" s="50"/>
      <c r="I13" s="50"/>
      <c r="J13" s="53">
        <f t="shared" si="7"/>
        <v>78</v>
      </c>
      <c r="K13" s="50">
        <v>78</v>
      </c>
      <c r="L13" s="50"/>
      <c r="M13" s="84">
        <f t="shared" si="10"/>
        <v>78</v>
      </c>
      <c r="N13" s="84">
        <f t="shared" si="11"/>
        <v>0</v>
      </c>
      <c r="O13" s="84">
        <f t="shared" si="12"/>
        <v>2</v>
      </c>
      <c r="P13" s="84">
        <f t="shared" si="13"/>
        <v>76</v>
      </c>
      <c r="Q13" s="84">
        <f t="shared" si="14"/>
        <v>0</v>
      </c>
      <c r="R13" s="84">
        <f t="shared" si="15"/>
        <v>0</v>
      </c>
      <c r="S13" s="84">
        <f t="shared" si="16"/>
        <v>0</v>
      </c>
      <c r="T13" s="84">
        <f t="shared" si="17"/>
        <v>0</v>
      </c>
      <c r="U13" s="84">
        <f t="shared" si="18"/>
        <v>0</v>
      </c>
      <c r="V13" s="84">
        <f t="shared" si="19"/>
        <v>0</v>
      </c>
      <c r="W13" s="84">
        <f t="shared" si="20"/>
        <v>0</v>
      </c>
      <c r="X13" s="53">
        <v>34</v>
      </c>
      <c r="Y13" s="50">
        <f t="shared" si="25"/>
        <v>34</v>
      </c>
      <c r="Z13" s="38"/>
      <c r="AA13" s="55">
        <f t="shared" si="26"/>
        <v>2</v>
      </c>
      <c r="AB13" s="55">
        <v>32</v>
      </c>
      <c r="AC13" s="55"/>
      <c r="AD13" s="55"/>
      <c r="AE13" s="55"/>
      <c r="AF13" s="50"/>
      <c r="AG13" s="50"/>
      <c r="AH13" s="50"/>
      <c r="AI13" s="50"/>
      <c r="AJ13" s="53">
        <v>44</v>
      </c>
      <c r="AK13" s="50">
        <f t="shared" si="21"/>
        <v>44</v>
      </c>
      <c r="AL13" s="55"/>
      <c r="AM13" s="55">
        <f t="shared" si="22"/>
        <v>0</v>
      </c>
      <c r="AN13" s="55">
        <v>44</v>
      </c>
      <c r="AO13" s="55"/>
      <c r="AP13" s="55"/>
      <c r="AQ13" s="55"/>
      <c r="AR13" s="50"/>
      <c r="AS13" s="50"/>
      <c r="AT13" s="50"/>
      <c r="AU13" s="50"/>
      <c r="AV13" s="53"/>
      <c r="AW13" s="50"/>
      <c r="AX13" s="38"/>
      <c r="AY13" s="55"/>
      <c r="AZ13" s="55"/>
      <c r="BA13" s="55"/>
      <c r="BB13" s="55"/>
      <c r="BC13" s="55"/>
      <c r="BD13" s="50"/>
      <c r="BE13" s="50"/>
      <c r="BF13" s="50"/>
      <c r="BG13" s="50"/>
      <c r="BH13" s="53"/>
      <c r="BI13" s="50"/>
      <c r="BJ13" s="55"/>
      <c r="BK13" s="55"/>
      <c r="BL13" s="55"/>
      <c r="BM13" s="55"/>
      <c r="BN13" s="55"/>
      <c r="BO13" s="55"/>
      <c r="BP13" s="50"/>
      <c r="BQ13" s="50"/>
      <c r="BR13" s="50"/>
      <c r="BS13" s="50"/>
      <c r="BT13" s="53"/>
      <c r="BU13" s="50"/>
      <c r="BV13" s="55"/>
      <c r="BW13" s="55"/>
      <c r="BX13" s="55"/>
      <c r="BY13" s="38"/>
      <c r="BZ13" s="38"/>
      <c r="CA13" s="38"/>
      <c r="CB13" s="39"/>
      <c r="CC13" s="39"/>
      <c r="CD13" s="39"/>
      <c r="CE13" s="39"/>
      <c r="CF13" s="41"/>
      <c r="CG13" s="39"/>
      <c r="CH13" s="38"/>
      <c r="CI13" s="55"/>
      <c r="CJ13" s="38"/>
      <c r="CK13" s="38"/>
      <c r="CL13" s="38"/>
      <c r="CM13" s="38"/>
      <c r="CN13" s="39"/>
      <c r="CO13" s="39"/>
      <c r="CP13" s="39"/>
      <c r="CQ13" s="39"/>
      <c r="CR13" s="58">
        <f t="shared" si="23"/>
        <v>78</v>
      </c>
      <c r="CS13" s="58" t="b">
        <f t="shared" si="24"/>
        <v>1</v>
      </c>
      <c r="CT13" s="34"/>
      <c r="CU13" s="34"/>
      <c r="CV13" s="34"/>
      <c r="CW13" s="34"/>
      <c r="CX13" s="11"/>
      <c r="CY13" s="11"/>
    </row>
    <row r="14" spans="1:145" x14ac:dyDescent="0.25">
      <c r="A14" s="54" t="s">
        <v>265</v>
      </c>
      <c r="B14" s="132" t="s">
        <v>278</v>
      </c>
      <c r="C14" s="111" t="str">
        <f t="shared" si="9"/>
        <v xml:space="preserve">ДФК,Э,, , , </v>
      </c>
      <c r="D14" s="134" t="s">
        <v>295</v>
      </c>
      <c r="E14" s="134" t="s">
        <v>126</v>
      </c>
      <c r="F14" s="134"/>
      <c r="G14" s="50"/>
      <c r="H14" s="50"/>
      <c r="I14" s="50"/>
      <c r="J14" s="53">
        <f t="shared" si="7"/>
        <v>180</v>
      </c>
      <c r="K14" s="50">
        <v>34</v>
      </c>
      <c r="L14" s="50">
        <v>146</v>
      </c>
      <c r="M14" s="84">
        <f t="shared" si="10"/>
        <v>158</v>
      </c>
      <c r="N14" s="84">
        <f t="shared" si="11"/>
        <v>0</v>
      </c>
      <c r="O14" s="84">
        <f t="shared" si="12"/>
        <v>76</v>
      </c>
      <c r="P14" s="84">
        <f t="shared" si="13"/>
        <v>80</v>
      </c>
      <c r="Q14" s="84">
        <f t="shared" si="14"/>
        <v>0</v>
      </c>
      <c r="R14" s="84">
        <f t="shared" si="15"/>
        <v>0</v>
      </c>
      <c r="S14" s="84">
        <f t="shared" si="16"/>
        <v>2</v>
      </c>
      <c r="T14" s="84">
        <f t="shared" si="17"/>
        <v>16</v>
      </c>
      <c r="U14" s="84">
        <f t="shared" si="18"/>
        <v>0</v>
      </c>
      <c r="V14" s="84">
        <f t="shared" si="19"/>
        <v>0</v>
      </c>
      <c r="W14" s="84">
        <f t="shared" si="20"/>
        <v>6</v>
      </c>
      <c r="X14" s="53">
        <v>82</v>
      </c>
      <c r="Y14" s="50">
        <f t="shared" si="25"/>
        <v>82</v>
      </c>
      <c r="Z14" s="38"/>
      <c r="AA14" s="55">
        <f t="shared" si="26"/>
        <v>52</v>
      </c>
      <c r="AB14" s="55">
        <v>30</v>
      </c>
      <c r="AC14" s="55"/>
      <c r="AD14" s="55"/>
      <c r="AE14" s="55"/>
      <c r="AF14" s="50"/>
      <c r="AG14" s="50"/>
      <c r="AH14" s="50"/>
      <c r="AI14" s="50"/>
      <c r="AJ14" s="53">
        <v>98</v>
      </c>
      <c r="AK14" s="50">
        <f t="shared" si="21"/>
        <v>76</v>
      </c>
      <c r="AL14" s="55"/>
      <c r="AM14" s="55">
        <f t="shared" si="22"/>
        <v>24</v>
      </c>
      <c r="AN14" s="55">
        <v>50</v>
      </c>
      <c r="AO14" s="55"/>
      <c r="AP14" s="55"/>
      <c r="AQ14" s="55">
        <v>2</v>
      </c>
      <c r="AR14" s="50">
        <v>16</v>
      </c>
      <c r="AS14" s="50"/>
      <c r="AT14" s="50"/>
      <c r="AU14" s="50">
        <v>6</v>
      </c>
      <c r="AV14" s="53"/>
      <c r="AW14" s="50"/>
      <c r="AX14" s="38"/>
      <c r="AY14" s="55"/>
      <c r="AZ14" s="55"/>
      <c r="BA14" s="55"/>
      <c r="BB14" s="55"/>
      <c r="BC14" s="55"/>
      <c r="BD14" s="50"/>
      <c r="BE14" s="50"/>
      <c r="BF14" s="50"/>
      <c r="BG14" s="50"/>
      <c r="BH14" s="53"/>
      <c r="BI14" s="50"/>
      <c r="BJ14" s="55"/>
      <c r="BK14" s="55"/>
      <c r="BL14" s="55"/>
      <c r="BM14" s="55"/>
      <c r="BN14" s="55"/>
      <c r="BO14" s="55"/>
      <c r="BP14" s="50"/>
      <c r="BQ14" s="50"/>
      <c r="BR14" s="50"/>
      <c r="BS14" s="50"/>
      <c r="BT14" s="53"/>
      <c r="BU14" s="50"/>
      <c r="BV14" s="55"/>
      <c r="BW14" s="55"/>
      <c r="BX14" s="55"/>
      <c r="BY14" s="38"/>
      <c r="BZ14" s="38"/>
      <c r="CA14" s="38"/>
      <c r="CB14" s="39"/>
      <c r="CC14" s="39"/>
      <c r="CD14" s="39"/>
      <c r="CE14" s="39"/>
      <c r="CF14" s="41"/>
      <c r="CG14" s="39"/>
      <c r="CH14" s="38"/>
      <c r="CI14" s="55"/>
      <c r="CJ14" s="38"/>
      <c r="CK14" s="38"/>
      <c r="CL14" s="38"/>
      <c r="CM14" s="38"/>
      <c r="CN14" s="39"/>
      <c r="CO14" s="39"/>
      <c r="CP14" s="39"/>
      <c r="CQ14" s="39"/>
      <c r="CR14" s="58">
        <f t="shared" si="23"/>
        <v>180</v>
      </c>
      <c r="CS14" s="58" t="b">
        <f t="shared" si="24"/>
        <v>1</v>
      </c>
      <c r="CT14" s="34"/>
      <c r="CU14" s="34"/>
      <c r="CV14" s="34"/>
      <c r="CW14" s="34"/>
      <c r="CX14" s="11"/>
      <c r="CY14" s="11"/>
    </row>
    <row r="15" spans="1:145" x14ac:dyDescent="0.25">
      <c r="A15" s="54" t="s">
        <v>266</v>
      </c>
      <c r="B15" s="132" t="s">
        <v>279</v>
      </c>
      <c r="C15" s="111" t="str">
        <f t="shared" si="9"/>
        <v xml:space="preserve">ДФК,Э,, , , </v>
      </c>
      <c r="D15" s="134" t="s">
        <v>295</v>
      </c>
      <c r="E15" s="134" t="s">
        <v>126</v>
      </c>
      <c r="F15" s="134"/>
      <c r="G15" s="50"/>
      <c r="H15" s="50"/>
      <c r="I15" s="50"/>
      <c r="J15" s="53">
        <f t="shared" si="7"/>
        <v>210</v>
      </c>
      <c r="K15" s="50">
        <v>68</v>
      </c>
      <c r="L15" s="50">
        <v>142</v>
      </c>
      <c r="M15" s="84">
        <f>Y15+AK15</f>
        <v>188</v>
      </c>
      <c r="N15" s="84">
        <f t="shared" si="11"/>
        <v>0</v>
      </c>
      <c r="O15" s="84">
        <f>AA15+AM15</f>
        <v>156</v>
      </c>
      <c r="P15" s="84">
        <f t="shared" si="13"/>
        <v>0</v>
      </c>
      <c r="Q15" s="84">
        <f t="shared" si="14"/>
        <v>30</v>
      </c>
      <c r="R15" s="84">
        <f t="shared" si="15"/>
        <v>0</v>
      </c>
      <c r="S15" s="84">
        <f t="shared" si="16"/>
        <v>2</v>
      </c>
      <c r="T15" s="84">
        <f t="shared" si="17"/>
        <v>16</v>
      </c>
      <c r="U15" s="84">
        <f t="shared" si="18"/>
        <v>0</v>
      </c>
      <c r="V15" s="84">
        <f t="shared" si="19"/>
        <v>0</v>
      </c>
      <c r="W15" s="84">
        <f t="shared" si="20"/>
        <v>6</v>
      </c>
      <c r="X15" s="53">
        <v>86</v>
      </c>
      <c r="Y15" s="50">
        <f t="shared" si="25"/>
        <v>86</v>
      </c>
      <c r="Z15" s="38"/>
      <c r="AA15" s="55">
        <f>Y15-Z15-AB15-AC15-AD15-AE15</f>
        <v>76</v>
      </c>
      <c r="AB15" s="55"/>
      <c r="AC15" s="55">
        <v>10</v>
      </c>
      <c r="AD15" s="55"/>
      <c r="AE15" s="55"/>
      <c r="AF15" s="50"/>
      <c r="AG15" s="50"/>
      <c r="AH15" s="50"/>
      <c r="AI15" s="50"/>
      <c r="AJ15" s="53">
        <v>124</v>
      </c>
      <c r="AK15" s="50">
        <f t="shared" si="21"/>
        <v>102</v>
      </c>
      <c r="AL15" s="55"/>
      <c r="AM15" s="55">
        <f t="shared" si="22"/>
        <v>80</v>
      </c>
      <c r="AN15" s="55"/>
      <c r="AO15" s="55">
        <v>20</v>
      </c>
      <c r="AP15" s="55"/>
      <c r="AQ15" s="55">
        <v>2</v>
      </c>
      <c r="AR15" s="50">
        <v>16</v>
      </c>
      <c r="AS15" s="50"/>
      <c r="AT15" s="50"/>
      <c r="AU15" s="50">
        <v>6</v>
      </c>
      <c r="AV15" s="53"/>
      <c r="AW15" s="50"/>
      <c r="AX15" s="38"/>
      <c r="AY15" s="55"/>
      <c r="AZ15" s="55"/>
      <c r="BA15" s="55"/>
      <c r="BB15" s="55"/>
      <c r="BC15" s="55"/>
      <c r="BD15" s="50"/>
      <c r="BE15" s="50"/>
      <c r="BF15" s="50"/>
      <c r="BG15" s="50"/>
      <c r="BH15" s="53"/>
      <c r="BI15" s="50"/>
      <c r="BJ15" s="55"/>
      <c r="BK15" s="55"/>
      <c r="BL15" s="55"/>
      <c r="BM15" s="55"/>
      <c r="BN15" s="55"/>
      <c r="BO15" s="55"/>
      <c r="BP15" s="50"/>
      <c r="BQ15" s="50"/>
      <c r="BR15" s="50"/>
      <c r="BS15" s="50"/>
      <c r="BT15" s="53"/>
      <c r="BU15" s="50"/>
      <c r="BV15" s="55"/>
      <c r="BW15" s="55"/>
      <c r="BX15" s="55"/>
      <c r="BY15" s="38"/>
      <c r="BZ15" s="38"/>
      <c r="CA15" s="38"/>
      <c r="CB15" s="39"/>
      <c r="CC15" s="39"/>
      <c r="CD15" s="39"/>
      <c r="CE15" s="39"/>
      <c r="CF15" s="41"/>
      <c r="CG15" s="39"/>
      <c r="CH15" s="38"/>
      <c r="CI15" s="55"/>
      <c r="CJ15" s="38"/>
      <c r="CK15" s="38"/>
      <c r="CL15" s="38"/>
      <c r="CM15" s="38"/>
      <c r="CN15" s="39"/>
      <c r="CO15" s="39"/>
      <c r="CP15" s="39"/>
      <c r="CQ15" s="39"/>
      <c r="CR15" s="58">
        <f t="shared" si="23"/>
        <v>210</v>
      </c>
      <c r="CS15" s="58" t="b">
        <f t="shared" si="24"/>
        <v>1</v>
      </c>
      <c r="CT15" s="34"/>
      <c r="CU15" s="34"/>
      <c r="CV15" s="34"/>
      <c r="CW15" s="34"/>
      <c r="CX15" s="11"/>
      <c r="CY15" s="11"/>
    </row>
    <row r="16" spans="1:145" x14ac:dyDescent="0.25">
      <c r="A16" s="54" t="s">
        <v>267</v>
      </c>
      <c r="B16" s="132" t="s">
        <v>280</v>
      </c>
      <c r="C16" s="111" t="str">
        <f t="shared" si="9"/>
        <v xml:space="preserve">ДЗ,,, , , </v>
      </c>
      <c r="D16" s="134" t="s">
        <v>125</v>
      </c>
      <c r="E16" s="134"/>
      <c r="F16" s="134"/>
      <c r="G16" s="50"/>
      <c r="H16" s="50"/>
      <c r="I16" s="50"/>
      <c r="J16" s="53">
        <f t="shared" si="7"/>
        <v>34</v>
      </c>
      <c r="K16" s="50">
        <v>34</v>
      </c>
      <c r="L16" s="50"/>
      <c r="M16" s="84">
        <f t="shared" si="10"/>
        <v>34</v>
      </c>
      <c r="N16" s="84">
        <f t="shared" si="11"/>
        <v>0</v>
      </c>
      <c r="O16" s="84">
        <f t="shared" si="12"/>
        <v>18</v>
      </c>
      <c r="P16" s="84">
        <f t="shared" si="13"/>
        <v>12</v>
      </c>
      <c r="Q16" s="84">
        <f t="shared" si="14"/>
        <v>4</v>
      </c>
      <c r="R16" s="84">
        <f t="shared" si="15"/>
        <v>0</v>
      </c>
      <c r="S16" s="84">
        <f t="shared" si="16"/>
        <v>0</v>
      </c>
      <c r="T16" s="84">
        <f t="shared" si="17"/>
        <v>0</v>
      </c>
      <c r="U16" s="84">
        <f t="shared" si="18"/>
        <v>0</v>
      </c>
      <c r="V16" s="84">
        <f t="shared" si="19"/>
        <v>0</v>
      </c>
      <c r="W16" s="84">
        <f t="shared" si="20"/>
        <v>0</v>
      </c>
      <c r="X16" s="53">
        <v>34</v>
      </c>
      <c r="Y16" s="50">
        <f t="shared" si="25"/>
        <v>34</v>
      </c>
      <c r="Z16" s="38"/>
      <c r="AA16" s="55">
        <f t="shared" si="26"/>
        <v>18</v>
      </c>
      <c r="AB16" s="55">
        <v>12</v>
      </c>
      <c r="AC16" s="55">
        <v>4</v>
      </c>
      <c r="AD16" s="55"/>
      <c r="AE16" s="55"/>
      <c r="AF16" s="50"/>
      <c r="AG16" s="50"/>
      <c r="AH16" s="50"/>
      <c r="AI16" s="50"/>
      <c r="AJ16" s="53"/>
      <c r="AK16" s="50"/>
      <c r="AL16" s="55"/>
      <c r="AM16" s="55"/>
      <c r="AN16" s="55"/>
      <c r="AO16" s="55"/>
      <c r="AP16" s="55"/>
      <c r="AQ16" s="55"/>
      <c r="AR16" s="50"/>
      <c r="AS16" s="50"/>
      <c r="AT16" s="50"/>
      <c r="AU16" s="50"/>
      <c r="AV16" s="53"/>
      <c r="AW16" s="50"/>
      <c r="AX16" s="38"/>
      <c r="AY16" s="55"/>
      <c r="AZ16" s="55"/>
      <c r="BA16" s="55"/>
      <c r="BB16" s="55"/>
      <c r="BC16" s="55"/>
      <c r="BD16" s="50"/>
      <c r="BE16" s="50"/>
      <c r="BF16" s="50"/>
      <c r="BG16" s="50"/>
      <c r="BH16" s="53"/>
      <c r="BI16" s="50"/>
      <c r="BJ16" s="55"/>
      <c r="BK16" s="55"/>
      <c r="BL16" s="55"/>
      <c r="BM16" s="55"/>
      <c r="BN16" s="55"/>
      <c r="BO16" s="55"/>
      <c r="BP16" s="50"/>
      <c r="BQ16" s="50"/>
      <c r="BR16" s="50"/>
      <c r="BS16" s="50"/>
      <c r="BT16" s="53"/>
      <c r="BU16" s="50"/>
      <c r="BV16" s="55"/>
      <c r="BW16" s="55"/>
      <c r="BX16" s="55"/>
      <c r="BY16" s="38"/>
      <c r="BZ16" s="38"/>
      <c r="CA16" s="38"/>
      <c r="CB16" s="39"/>
      <c r="CC16" s="39"/>
      <c r="CD16" s="39"/>
      <c r="CE16" s="39"/>
      <c r="CF16" s="41"/>
      <c r="CG16" s="39"/>
      <c r="CH16" s="38"/>
      <c r="CI16" s="55"/>
      <c r="CJ16" s="38"/>
      <c r="CK16" s="38"/>
      <c r="CL16" s="38"/>
      <c r="CM16" s="38"/>
      <c r="CN16" s="39"/>
      <c r="CO16" s="39"/>
      <c r="CP16" s="39"/>
      <c r="CQ16" s="39"/>
      <c r="CR16" s="58">
        <f t="shared" si="23"/>
        <v>34</v>
      </c>
      <c r="CS16" s="58" t="b">
        <f t="shared" si="24"/>
        <v>1</v>
      </c>
      <c r="CT16" s="34"/>
      <c r="CU16" s="34"/>
      <c r="CV16" s="34"/>
      <c r="CW16" s="34"/>
      <c r="CX16" s="11"/>
      <c r="CY16" s="11"/>
    </row>
    <row r="17" spans="1:136" x14ac:dyDescent="0.25">
      <c r="A17" s="54" t="s">
        <v>268</v>
      </c>
      <c r="B17" s="132" t="s">
        <v>281</v>
      </c>
      <c r="C17" s="111" t="str">
        <f>_xlfn.CONCAT(D17,",",E17,",",F17,", ",G17,", ",H17,", ",I17,"")</f>
        <v xml:space="preserve">,ДЗ,, , , </v>
      </c>
      <c r="D17" s="134"/>
      <c r="E17" s="134" t="s">
        <v>125</v>
      </c>
      <c r="F17" s="134"/>
      <c r="G17" s="50"/>
      <c r="H17" s="50"/>
      <c r="I17" s="50"/>
      <c r="J17" s="53">
        <f t="shared" si="7"/>
        <v>44</v>
      </c>
      <c r="K17" s="50">
        <v>44</v>
      </c>
      <c r="L17" s="50"/>
      <c r="M17" s="84">
        <f t="shared" si="10"/>
        <v>44</v>
      </c>
      <c r="N17" s="84">
        <f t="shared" si="11"/>
        <v>0</v>
      </c>
      <c r="O17" s="84">
        <f t="shared" si="12"/>
        <v>34</v>
      </c>
      <c r="P17" s="84">
        <f t="shared" si="13"/>
        <v>10</v>
      </c>
      <c r="Q17" s="84">
        <f t="shared" si="14"/>
        <v>0</v>
      </c>
      <c r="R17" s="84">
        <f t="shared" si="15"/>
        <v>0</v>
      </c>
      <c r="S17" s="84">
        <f t="shared" si="16"/>
        <v>0</v>
      </c>
      <c r="T17" s="84">
        <f t="shared" si="17"/>
        <v>0</v>
      </c>
      <c r="U17" s="84">
        <f t="shared" si="18"/>
        <v>0</v>
      </c>
      <c r="V17" s="84">
        <f t="shared" si="19"/>
        <v>0</v>
      </c>
      <c r="W17" s="84">
        <f t="shared" si="20"/>
        <v>0</v>
      </c>
      <c r="X17" s="53"/>
      <c r="Y17" s="50"/>
      <c r="Z17" s="38"/>
      <c r="AA17" s="55"/>
      <c r="AB17" s="55"/>
      <c r="AC17" s="55"/>
      <c r="AD17" s="55"/>
      <c r="AE17" s="55"/>
      <c r="AF17" s="50"/>
      <c r="AG17" s="50"/>
      <c r="AH17" s="50"/>
      <c r="AI17" s="50"/>
      <c r="AJ17" s="53">
        <v>44</v>
      </c>
      <c r="AK17" s="50">
        <f t="shared" si="21"/>
        <v>44</v>
      </c>
      <c r="AL17" s="55"/>
      <c r="AM17" s="55">
        <f t="shared" si="22"/>
        <v>34</v>
      </c>
      <c r="AN17" s="55">
        <v>10</v>
      </c>
      <c r="AO17" s="55"/>
      <c r="AP17" s="55"/>
      <c r="AQ17" s="55"/>
      <c r="AR17" s="50"/>
      <c r="AS17" s="50"/>
      <c r="AT17" s="50"/>
      <c r="AU17" s="50"/>
      <c r="AV17" s="53"/>
      <c r="AW17" s="50"/>
      <c r="AX17" s="38"/>
      <c r="AY17" s="55"/>
      <c r="AZ17" s="55"/>
      <c r="BA17" s="55"/>
      <c r="BB17" s="55"/>
      <c r="BC17" s="55"/>
      <c r="BD17" s="50"/>
      <c r="BE17" s="50"/>
      <c r="BF17" s="50"/>
      <c r="BG17" s="50"/>
      <c r="BH17" s="53"/>
      <c r="BI17" s="50"/>
      <c r="BJ17" s="55"/>
      <c r="BK17" s="55"/>
      <c r="BL17" s="55"/>
      <c r="BM17" s="55"/>
      <c r="BN17" s="55"/>
      <c r="BO17" s="55"/>
      <c r="BP17" s="50"/>
      <c r="BQ17" s="50"/>
      <c r="BR17" s="50"/>
      <c r="BS17" s="50"/>
      <c r="BT17" s="53"/>
      <c r="BU17" s="50"/>
      <c r="BV17" s="55"/>
      <c r="BW17" s="55"/>
      <c r="BX17" s="55"/>
      <c r="BY17" s="38"/>
      <c r="BZ17" s="38"/>
      <c r="CA17" s="38"/>
      <c r="CB17" s="39"/>
      <c r="CC17" s="39"/>
      <c r="CD17" s="39"/>
      <c r="CE17" s="39"/>
      <c r="CF17" s="41"/>
      <c r="CG17" s="39"/>
      <c r="CH17" s="38"/>
      <c r="CI17" s="55"/>
      <c r="CJ17" s="38"/>
      <c r="CK17" s="38"/>
      <c r="CL17" s="38"/>
      <c r="CM17" s="38"/>
      <c r="CN17" s="39"/>
      <c r="CO17" s="39"/>
      <c r="CP17" s="39"/>
      <c r="CQ17" s="39"/>
      <c r="CR17" s="58">
        <f t="shared" si="23"/>
        <v>44</v>
      </c>
      <c r="CS17" s="58" t="b">
        <f t="shared" si="24"/>
        <v>1</v>
      </c>
      <c r="CT17" s="34"/>
      <c r="CU17" s="34"/>
      <c r="CV17" s="34"/>
      <c r="CW17" s="34"/>
      <c r="CX17" s="11"/>
      <c r="CY17" s="11"/>
    </row>
    <row r="18" spans="1:136" x14ac:dyDescent="0.25">
      <c r="A18" s="54" t="s">
        <v>269</v>
      </c>
      <c r="B18" s="132" t="s">
        <v>282</v>
      </c>
      <c r="C18" s="111" t="str">
        <f t="shared" si="9"/>
        <v xml:space="preserve">ДФК,ДЗ,, , , </v>
      </c>
      <c r="D18" s="134" t="s">
        <v>295</v>
      </c>
      <c r="E18" s="134" t="s">
        <v>125</v>
      </c>
      <c r="F18" s="134"/>
      <c r="G18" s="50"/>
      <c r="H18" s="50"/>
      <c r="I18" s="50"/>
      <c r="J18" s="53">
        <f t="shared" si="7"/>
        <v>78</v>
      </c>
      <c r="K18" s="50">
        <v>78</v>
      </c>
      <c r="L18" s="50"/>
      <c r="M18" s="84">
        <f t="shared" si="10"/>
        <v>78</v>
      </c>
      <c r="N18" s="84">
        <f t="shared" si="11"/>
        <v>0</v>
      </c>
      <c r="O18" s="84">
        <f t="shared" si="12"/>
        <v>54</v>
      </c>
      <c r="P18" s="84">
        <f t="shared" si="13"/>
        <v>24</v>
      </c>
      <c r="Q18" s="84">
        <f t="shared" si="14"/>
        <v>0</v>
      </c>
      <c r="R18" s="84">
        <f t="shared" si="15"/>
        <v>0</v>
      </c>
      <c r="S18" s="84">
        <f t="shared" si="16"/>
        <v>0</v>
      </c>
      <c r="T18" s="84">
        <f t="shared" si="17"/>
        <v>0</v>
      </c>
      <c r="U18" s="84">
        <f t="shared" si="18"/>
        <v>0</v>
      </c>
      <c r="V18" s="84">
        <f t="shared" si="19"/>
        <v>0</v>
      </c>
      <c r="W18" s="84">
        <f t="shared" si="20"/>
        <v>0</v>
      </c>
      <c r="X18" s="53">
        <v>34</v>
      </c>
      <c r="Y18" s="50">
        <f t="shared" si="25"/>
        <v>34</v>
      </c>
      <c r="Z18" s="38"/>
      <c r="AA18" s="55">
        <f t="shared" si="26"/>
        <v>22</v>
      </c>
      <c r="AB18" s="55">
        <v>12</v>
      </c>
      <c r="AC18" s="55"/>
      <c r="AD18" s="55"/>
      <c r="AE18" s="55"/>
      <c r="AF18" s="50"/>
      <c r="AG18" s="50"/>
      <c r="AH18" s="50"/>
      <c r="AI18" s="50"/>
      <c r="AJ18" s="53">
        <v>44</v>
      </c>
      <c r="AK18" s="50">
        <f t="shared" si="21"/>
        <v>44</v>
      </c>
      <c r="AL18" s="55"/>
      <c r="AM18" s="55">
        <f t="shared" si="22"/>
        <v>32</v>
      </c>
      <c r="AN18" s="55">
        <v>12</v>
      </c>
      <c r="AO18" s="55"/>
      <c r="AP18" s="55"/>
      <c r="AQ18" s="55"/>
      <c r="AR18" s="50"/>
      <c r="AS18" s="50"/>
      <c r="AT18" s="50"/>
      <c r="AU18" s="50"/>
      <c r="AV18" s="53"/>
      <c r="AW18" s="50"/>
      <c r="AX18" s="38"/>
      <c r="AY18" s="55"/>
      <c r="AZ18" s="55"/>
      <c r="BA18" s="55"/>
      <c r="BB18" s="55"/>
      <c r="BC18" s="55"/>
      <c r="BD18" s="50"/>
      <c r="BE18" s="50"/>
      <c r="BF18" s="50"/>
      <c r="BG18" s="50"/>
      <c r="BH18" s="53"/>
      <c r="BI18" s="50"/>
      <c r="BJ18" s="55"/>
      <c r="BK18" s="55"/>
      <c r="BL18" s="55"/>
      <c r="BM18" s="55"/>
      <c r="BN18" s="55"/>
      <c r="BO18" s="55"/>
      <c r="BP18" s="50"/>
      <c r="BQ18" s="50"/>
      <c r="BR18" s="50"/>
      <c r="BS18" s="50"/>
      <c r="BT18" s="53"/>
      <c r="BU18" s="50"/>
      <c r="BV18" s="55"/>
      <c r="BW18" s="55"/>
      <c r="BX18" s="55"/>
      <c r="BY18" s="38"/>
      <c r="BZ18" s="38"/>
      <c r="CA18" s="38"/>
      <c r="CB18" s="39"/>
      <c r="CC18" s="39"/>
      <c r="CD18" s="39"/>
      <c r="CE18" s="39"/>
      <c r="CF18" s="41"/>
      <c r="CG18" s="39"/>
      <c r="CH18" s="38"/>
      <c r="CI18" s="55"/>
      <c r="CJ18" s="38"/>
      <c r="CK18" s="38"/>
      <c r="CL18" s="38"/>
      <c r="CM18" s="38"/>
      <c r="CN18" s="39"/>
      <c r="CO18" s="39"/>
      <c r="CP18" s="39"/>
      <c r="CQ18" s="39"/>
      <c r="CR18" s="58">
        <f t="shared" si="23"/>
        <v>78</v>
      </c>
      <c r="CS18" s="58" t="b">
        <f t="shared" si="24"/>
        <v>1</v>
      </c>
      <c r="CT18" s="34"/>
      <c r="CU18" s="34"/>
      <c r="CV18" s="34"/>
      <c r="CW18" s="34"/>
      <c r="CX18" s="11"/>
      <c r="CY18" s="11"/>
    </row>
    <row r="19" spans="1:136" x14ac:dyDescent="0.25">
      <c r="A19" s="54" t="s">
        <v>270</v>
      </c>
      <c r="B19" s="132" t="s">
        <v>283</v>
      </c>
      <c r="C19" s="111" t="str">
        <f t="shared" si="9"/>
        <v xml:space="preserve">ДФК,ДЗ,, , , </v>
      </c>
      <c r="D19" s="134" t="s">
        <v>295</v>
      </c>
      <c r="E19" s="134" t="s">
        <v>125</v>
      </c>
      <c r="F19" s="134"/>
      <c r="G19" s="50"/>
      <c r="H19" s="50"/>
      <c r="I19" s="50"/>
      <c r="J19" s="53">
        <f t="shared" si="7"/>
        <v>78</v>
      </c>
      <c r="K19" s="50">
        <v>78</v>
      </c>
      <c r="L19" s="50"/>
      <c r="M19" s="84">
        <f t="shared" si="10"/>
        <v>78</v>
      </c>
      <c r="N19" s="84">
        <f t="shared" si="11"/>
        <v>0</v>
      </c>
      <c r="O19" s="84">
        <f t="shared" si="12"/>
        <v>50</v>
      </c>
      <c r="P19" s="84">
        <f t="shared" si="13"/>
        <v>28</v>
      </c>
      <c r="Q19" s="84">
        <f t="shared" si="14"/>
        <v>0</v>
      </c>
      <c r="R19" s="84">
        <f t="shared" si="15"/>
        <v>0</v>
      </c>
      <c r="S19" s="84">
        <f t="shared" si="16"/>
        <v>0</v>
      </c>
      <c r="T19" s="84">
        <f t="shared" si="17"/>
        <v>0</v>
      </c>
      <c r="U19" s="84">
        <f t="shared" si="18"/>
        <v>0</v>
      </c>
      <c r="V19" s="84">
        <f t="shared" si="19"/>
        <v>0</v>
      </c>
      <c r="W19" s="84">
        <f t="shared" si="20"/>
        <v>0</v>
      </c>
      <c r="X19" s="53">
        <v>34</v>
      </c>
      <c r="Y19" s="50">
        <f t="shared" si="25"/>
        <v>34</v>
      </c>
      <c r="Z19" s="38"/>
      <c r="AA19" s="55">
        <f t="shared" si="26"/>
        <v>22</v>
      </c>
      <c r="AB19" s="55">
        <v>12</v>
      </c>
      <c r="AC19" s="55"/>
      <c r="AD19" s="55"/>
      <c r="AE19" s="55"/>
      <c r="AF19" s="50"/>
      <c r="AG19" s="50"/>
      <c r="AH19" s="50"/>
      <c r="AI19" s="50"/>
      <c r="AJ19" s="53">
        <v>44</v>
      </c>
      <c r="AK19" s="50">
        <f t="shared" si="21"/>
        <v>44</v>
      </c>
      <c r="AL19" s="55"/>
      <c r="AM19" s="55">
        <f t="shared" si="22"/>
        <v>28</v>
      </c>
      <c r="AN19" s="55">
        <v>16</v>
      </c>
      <c r="AO19" s="55"/>
      <c r="AP19" s="55"/>
      <c r="AQ19" s="55"/>
      <c r="AR19" s="50"/>
      <c r="AS19" s="50"/>
      <c r="AT19" s="50"/>
      <c r="AU19" s="50"/>
      <c r="AV19" s="53"/>
      <c r="AW19" s="50"/>
      <c r="AX19" s="38"/>
      <c r="AY19" s="55"/>
      <c r="AZ19" s="55"/>
      <c r="BA19" s="55"/>
      <c r="BB19" s="55"/>
      <c r="BC19" s="55"/>
      <c r="BD19" s="50"/>
      <c r="BE19" s="50"/>
      <c r="BF19" s="50"/>
      <c r="BG19" s="50"/>
      <c r="BH19" s="53"/>
      <c r="BI19" s="50"/>
      <c r="BJ19" s="55"/>
      <c r="BK19" s="55"/>
      <c r="BL19" s="55"/>
      <c r="BM19" s="55"/>
      <c r="BN19" s="55"/>
      <c r="BO19" s="55"/>
      <c r="BP19" s="50"/>
      <c r="BQ19" s="50"/>
      <c r="BR19" s="50"/>
      <c r="BS19" s="50"/>
      <c r="BT19" s="53"/>
      <c r="BU19" s="50"/>
      <c r="BV19" s="55"/>
      <c r="BW19" s="55"/>
      <c r="BX19" s="55"/>
      <c r="BY19" s="38"/>
      <c r="BZ19" s="38"/>
      <c r="CA19" s="38"/>
      <c r="CB19" s="39"/>
      <c r="CC19" s="39"/>
      <c r="CD19" s="39"/>
      <c r="CE19" s="39"/>
      <c r="CF19" s="41"/>
      <c r="CG19" s="39"/>
      <c r="CH19" s="38"/>
      <c r="CI19" s="55"/>
      <c r="CJ19" s="38"/>
      <c r="CK19" s="38"/>
      <c r="CL19" s="38"/>
      <c r="CM19" s="38"/>
      <c r="CN19" s="39"/>
      <c r="CO19" s="39"/>
      <c r="CP19" s="39"/>
      <c r="CQ19" s="39"/>
      <c r="CR19" s="58">
        <f t="shared" si="23"/>
        <v>78</v>
      </c>
      <c r="CS19" s="58" t="b">
        <f t="shared" si="24"/>
        <v>1</v>
      </c>
      <c r="CT19" s="34"/>
      <c r="CU19" s="34"/>
      <c r="CV19" s="34"/>
      <c r="CW19" s="34"/>
      <c r="CX19" s="11"/>
      <c r="CY19" s="11"/>
    </row>
    <row r="20" spans="1:136" x14ac:dyDescent="0.25">
      <c r="A20" s="54" t="s">
        <v>271</v>
      </c>
      <c r="B20" s="132" t="s">
        <v>284</v>
      </c>
      <c r="C20" s="111" t="str">
        <f t="shared" si="9"/>
        <v xml:space="preserve">ДЗ,,, , , </v>
      </c>
      <c r="D20" s="134" t="s">
        <v>125</v>
      </c>
      <c r="E20" s="134"/>
      <c r="F20" s="134"/>
      <c r="G20" s="50"/>
      <c r="H20" s="50"/>
      <c r="I20" s="50"/>
      <c r="J20" s="53">
        <f t="shared" si="7"/>
        <v>34</v>
      </c>
      <c r="K20" s="50">
        <v>34</v>
      </c>
      <c r="L20" s="50"/>
      <c r="M20" s="84">
        <f t="shared" si="10"/>
        <v>34</v>
      </c>
      <c r="N20" s="84">
        <f t="shared" si="11"/>
        <v>0</v>
      </c>
      <c r="O20" s="84">
        <f t="shared" si="12"/>
        <v>22</v>
      </c>
      <c r="P20" s="84">
        <f t="shared" si="13"/>
        <v>12</v>
      </c>
      <c r="Q20" s="84">
        <f t="shared" si="14"/>
        <v>0</v>
      </c>
      <c r="R20" s="84">
        <f t="shared" si="15"/>
        <v>0</v>
      </c>
      <c r="S20" s="84">
        <f t="shared" si="16"/>
        <v>0</v>
      </c>
      <c r="T20" s="84">
        <f t="shared" si="17"/>
        <v>0</v>
      </c>
      <c r="U20" s="84">
        <f t="shared" si="18"/>
        <v>0</v>
      </c>
      <c r="V20" s="84">
        <f t="shared" si="19"/>
        <v>0</v>
      </c>
      <c r="W20" s="84">
        <f t="shared" si="20"/>
        <v>0</v>
      </c>
      <c r="X20" s="53">
        <v>34</v>
      </c>
      <c r="Y20" s="50">
        <f t="shared" si="25"/>
        <v>34</v>
      </c>
      <c r="Z20" s="38"/>
      <c r="AA20" s="55">
        <f t="shared" si="26"/>
        <v>22</v>
      </c>
      <c r="AB20" s="55">
        <v>12</v>
      </c>
      <c r="AC20" s="55"/>
      <c r="AD20" s="55"/>
      <c r="AE20" s="55"/>
      <c r="AF20" s="50"/>
      <c r="AG20" s="50"/>
      <c r="AH20" s="50"/>
      <c r="AI20" s="50"/>
      <c r="AJ20" s="53"/>
      <c r="AK20" s="50"/>
      <c r="AL20" s="55"/>
      <c r="AM20" s="55"/>
      <c r="AN20" s="55"/>
      <c r="AO20" s="55"/>
      <c r="AP20" s="55"/>
      <c r="AQ20" s="55"/>
      <c r="AR20" s="50"/>
      <c r="AS20" s="50"/>
      <c r="AT20" s="50"/>
      <c r="AU20" s="50"/>
      <c r="AV20" s="53"/>
      <c r="AW20" s="50"/>
      <c r="AX20" s="38"/>
      <c r="AY20" s="55"/>
      <c r="AZ20" s="55"/>
      <c r="BA20" s="55"/>
      <c r="BB20" s="55"/>
      <c r="BC20" s="55"/>
      <c r="BD20" s="50"/>
      <c r="BE20" s="50"/>
      <c r="BF20" s="50"/>
      <c r="BG20" s="50"/>
      <c r="BH20" s="53"/>
      <c r="BI20" s="50"/>
      <c r="BJ20" s="55"/>
      <c r="BK20" s="55"/>
      <c r="BL20" s="55"/>
      <c r="BM20" s="55"/>
      <c r="BN20" s="55"/>
      <c r="BO20" s="55"/>
      <c r="BP20" s="50"/>
      <c r="BQ20" s="50"/>
      <c r="BR20" s="50"/>
      <c r="BS20" s="50"/>
      <c r="BT20" s="53"/>
      <c r="BU20" s="50"/>
      <c r="BV20" s="55"/>
      <c r="BW20" s="55"/>
      <c r="BX20" s="55"/>
      <c r="BY20" s="38"/>
      <c r="BZ20" s="38"/>
      <c r="CA20" s="38"/>
      <c r="CB20" s="39"/>
      <c r="CC20" s="39"/>
      <c r="CD20" s="39"/>
      <c r="CE20" s="39"/>
      <c r="CF20" s="41"/>
      <c r="CG20" s="39"/>
      <c r="CH20" s="38"/>
      <c r="CI20" s="55"/>
      <c r="CJ20" s="38"/>
      <c r="CK20" s="38"/>
      <c r="CL20" s="38"/>
      <c r="CM20" s="38"/>
      <c r="CN20" s="39"/>
      <c r="CO20" s="39"/>
      <c r="CP20" s="39"/>
      <c r="CQ20" s="39"/>
      <c r="CR20" s="58">
        <f t="shared" si="23"/>
        <v>34</v>
      </c>
      <c r="CS20" s="58" t="b">
        <f t="shared" si="24"/>
        <v>1</v>
      </c>
      <c r="CT20" s="34"/>
      <c r="CU20" s="34"/>
      <c r="CV20" s="34"/>
      <c r="CW20" s="34"/>
      <c r="CX20" s="11"/>
      <c r="CY20" s="11"/>
    </row>
    <row r="21" spans="1:136" x14ac:dyDescent="0.25">
      <c r="A21" s="54" t="s">
        <v>272</v>
      </c>
      <c r="B21" s="132" t="s">
        <v>128</v>
      </c>
      <c r="C21" s="111" t="str">
        <f t="shared" si="9"/>
        <v xml:space="preserve">ДЗ,ДЗ,, , , </v>
      </c>
      <c r="D21" s="134" t="s">
        <v>125</v>
      </c>
      <c r="E21" s="134" t="s">
        <v>125</v>
      </c>
      <c r="F21" s="134"/>
      <c r="G21" s="50"/>
      <c r="H21" s="50"/>
      <c r="I21" s="50"/>
      <c r="J21" s="53">
        <f t="shared" si="7"/>
        <v>78</v>
      </c>
      <c r="K21" s="50">
        <v>78</v>
      </c>
      <c r="L21" s="50"/>
      <c r="M21" s="84">
        <f t="shared" si="10"/>
        <v>78</v>
      </c>
      <c r="N21" s="84">
        <f t="shared" si="11"/>
        <v>0</v>
      </c>
      <c r="O21" s="84">
        <f t="shared" si="12"/>
        <v>0</v>
      </c>
      <c r="P21" s="84">
        <f t="shared" si="13"/>
        <v>78</v>
      </c>
      <c r="Q21" s="84">
        <f t="shared" si="14"/>
        <v>0</v>
      </c>
      <c r="R21" s="84">
        <f t="shared" si="15"/>
        <v>0</v>
      </c>
      <c r="S21" s="84">
        <f t="shared" si="16"/>
        <v>0</v>
      </c>
      <c r="T21" s="84">
        <f t="shared" si="17"/>
        <v>0</v>
      </c>
      <c r="U21" s="84">
        <f t="shared" si="18"/>
        <v>0</v>
      </c>
      <c r="V21" s="84">
        <f t="shared" si="19"/>
        <v>0</v>
      </c>
      <c r="W21" s="84">
        <f t="shared" si="20"/>
        <v>0</v>
      </c>
      <c r="X21" s="53">
        <v>34</v>
      </c>
      <c r="Y21" s="50">
        <f t="shared" si="25"/>
        <v>34</v>
      </c>
      <c r="Z21" s="38"/>
      <c r="AA21" s="55">
        <f t="shared" si="26"/>
        <v>0</v>
      </c>
      <c r="AB21" s="55">
        <v>34</v>
      </c>
      <c r="AC21" s="55"/>
      <c r="AD21" s="55"/>
      <c r="AE21" s="55"/>
      <c r="AF21" s="50"/>
      <c r="AG21" s="50"/>
      <c r="AH21" s="50"/>
      <c r="AI21" s="50"/>
      <c r="AJ21" s="53">
        <v>44</v>
      </c>
      <c r="AK21" s="50">
        <f t="shared" si="21"/>
        <v>44</v>
      </c>
      <c r="AL21" s="55"/>
      <c r="AM21" s="55">
        <f t="shared" si="22"/>
        <v>0</v>
      </c>
      <c r="AN21" s="55">
        <v>44</v>
      </c>
      <c r="AO21" s="55"/>
      <c r="AP21" s="55"/>
      <c r="AQ21" s="55"/>
      <c r="AR21" s="50"/>
      <c r="AS21" s="50"/>
      <c r="AT21" s="50"/>
      <c r="AU21" s="50"/>
      <c r="AV21" s="53"/>
      <c r="AW21" s="50"/>
      <c r="AX21" s="38"/>
      <c r="AY21" s="55"/>
      <c r="AZ21" s="55"/>
      <c r="BA21" s="55"/>
      <c r="BB21" s="55"/>
      <c r="BC21" s="55"/>
      <c r="BD21" s="50"/>
      <c r="BE21" s="50"/>
      <c r="BF21" s="50"/>
      <c r="BG21" s="50"/>
      <c r="BH21" s="53"/>
      <c r="BI21" s="50"/>
      <c r="BJ21" s="55"/>
      <c r="BK21" s="55"/>
      <c r="BL21" s="55"/>
      <c r="BM21" s="55"/>
      <c r="BN21" s="55"/>
      <c r="BO21" s="55"/>
      <c r="BP21" s="50"/>
      <c r="BQ21" s="50"/>
      <c r="BR21" s="50"/>
      <c r="BS21" s="50"/>
      <c r="BT21" s="53"/>
      <c r="BU21" s="50"/>
      <c r="BV21" s="55"/>
      <c r="BW21" s="55"/>
      <c r="BX21" s="55"/>
      <c r="BY21" s="38"/>
      <c r="BZ21" s="38"/>
      <c r="CA21" s="38"/>
      <c r="CB21" s="39"/>
      <c r="CC21" s="39"/>
      <c r="CD21" s="39"/>
      <c r="CE21" s="39"/>
      <c r="CF21" s="41"/>
      <c r="CG21" s="39"/>
      <c r="CH21" s="38"/>
      <c r="CI21" s="55"/>
      <c r="CJ21" s="38"/>
      <c r="CK21" s="38"/>
      <c r="CL21" s="38"/>
      <c r="CM21" s="38"/>
      <c r="CN21" s="39"/>
      <c r="CO21" s="39"/>
      <c r="CP21" s="39"/>
      <c r="CQ21" s="39"/>
      <c r="CR21" s="58">
        <f t="shared" si="23"/>
        <v>78</v>
      </c>
      <c r="CS21" s="58" t="b">
        <f t="shared" si="24"/>
        <v>1</v>
      </c>
      <c r="CT21" s="34"/>
      <c r="CU21" s="34"/>
      <c r="CV21" s="34"/>
      <c r="CW21" s="34"/>
      <c r="CX21" s="11"/>
      <c r="CY21" s="11"/>
    </row>
    <row r="22" spans="1:136" ht="30" x14ac:dyDescent="0.25">
      <c r="A22" s="57" t="s">
        <v>273</v>
      </c>
      <c r="B22" s="133" t="s">
        <v>285</v>
      </c>
      <c r="C22" s="111" t="str">
        <f t="shared" si="9"/>
        <v xml:space="preserve">,ДЗ,, , , </v>
      </c>
      <c r="D22" s="134"/>
      <c r="E22" s="134" t="s">
        <v>125</v>
      </c>
      <c r="F22" s="134"/>
      <c r="G22" s="50"/>
      <c r="H22" s="50"/>
      <c r="I22" s="50"/>
      <c r="J22" s="53">
        <f t="shared" si="7"/>
        <v>68</v>
      </c>
      <c r="K22" s="50">
        <v>68</v>
      </c>
      <c r="L22" s="50"/>
      <c r="M22" s="84">
        <f t="shared" si="10"/>
        <v>68</v>
      </c>
      <c r="N22" s="84">
        <f t="shared" si="11"/>
        <v>0</v>
      </c>
      <c r="O22" s="84">
        <f t="shared" si="12"/>
        <v>40</v>
      </c>
      <c r="P22" s="84">
        <f t="shared" si="13"/>
        <v>28</v>
      </c>
      <c r="Q22" s="84">
        <f t="shared" si="14"/>
        <v>0</v>
      </c>
      <c r="R22" s="84">
        <f t="shared" si="15"/>
        <v>0</v>
      </c>
      <c r="S22" s="84">
        <f t="shared" si="16"/>
        <v>0</v>
      </c>
      <c r="T22" s="84">
        <f t="shared" si="17"/>
        <v>0</v>
      </c>
      <c r="U22" s="84">
        <f t="shared" si="18"/>
        <v>0</v>
      </c>
      <c r="V22" s="84">
        <f t="shared" si="19"/>
        <v>0</v>
      </c>
      <c r="W22" s="84">
        <f t="shared" si="20"/>
        <v>0</v>
      </c>
      <c r="X22" s="53"/>
      <c r="Y22" s="50"/>
      <c r="Z22" s="38"/>
      <c r="AA22" s="55"/>
      <c r="AB22" s="55"/>
      <c r="AC22" s="55"/>
      <c r="AD22" s="55"/>
      <c r="AE22" s="55"/>
      <c r="AF22" s="50"/>
      <c r="AG22" s="50"/>
      <c r="AH22" s="50"/>
      <c r="AI22" s="50"/>
      <c r="AJ22" s="53">
        <v>68</v>
      </c>
      <c r="AK22" s="50">
        <f t="shared" si="21"/>
        <v>68</v>
      </c>
      <c r="AL22" s="55"/>
      <c r="AM22" s="55">
        <f t="shared" si="22"/>
        <v>40</v>
      </c>
      <c r="AN22" s="55">
        <v>28</v>
      </c>
      <c r="AO22" s="55"/>
      <c r="AP22" s="55"/>
      <c r="AQ22" s="55"/>
      <c r="AR22" s="50"/>
      <c r="AS22" s="50"/>
      <c r="AT22" s="50"/>
      <c r="AU22" s="50"/>
      <c r="AV22" s="53"/>
      <c r="AW22" s="50"/>
      <c r="AX22" s="38"/>
      <c r="AY22" s="55"/>
      <c r="AZ22" s="55"/>
      <c r="BA22" s="55"/>
      <c r="BB22" s="55"/>
      <c r="BC22" s="55"/>
      <c r="BD22" s="50"/>
      <c r="BE22" s="50"/>
      <c r="BF22" s="50"/>
      <c r="BG22" s="50"/>
      <c r="BH22" s="53"/>
      <c r="BI22" s="50"/>
      <c r="BJ22" s="55"/>
      <c r="BK22" s="55"/>
      <c r="BL22" s="55"/>
      <c r="BM22" s="55"/>
      <c r="BN22" s="55"/>
      <c r="BO22" s="55"/>
      <c r="BP22" s="50"/>
      <c r="BQ22" s="50"/>
      <c r="BR22" s="50"/>
      <c r="BS22" s="50"/>
      <c r="BT22" s="53"/>
      <c r="BU22" s="50"/>
      <c r="BV22" s="55"/>
      <c r="BW22" s="55"/>
      <c r="BX22" s="55"/>
      <c r="BY22" s="38"/>
      <c r="BZ22" s="38"/>
      <c r="CA22" s="38"/>
      <c r="CB22" s="39"/>
      <c r="CC22" s="39"/>
      <c r="CD22" s="39"/>
      <c r="CE22" s="39"/>
      <c r="CF22" s="41"/>
      <c r="CG22" s="39"/>
      <c r="CH22" s="38"/>
      <c r="CI22" s="55"/>
      <c r="CJ22" s="38"/>
      <c r="CK22" s="38"/>
      <c r="CL22" s="38"/>
      <c r="CM22" s="38"/>
      <c r="CN22" s="39"/>
      <c r="CO22" s="39"/>
      <c r="CP22" s="39"/>
      <c r="CQ22" s="39"/>
      <c r="CR22" s="58">
        <f t="shared" si="23"/>
        <v>68</v>
      </c>
      <c r="CS22" s="58" t="b">
        <f t="shared" si="24"/>
        <v>1</v>
      </c>
      <c r="CT22" s="34"/>
      <c r="CU22" s="34"/>
      <c r="CV22" s="34"/>
      <c r="CW22" s="34"/>
      <c r="CX22" s="11"/>
      <c r="CY22" s="11"/>
    </row>
    <row r="23" spans="1:136" x14ac:dyDescent="0.25">
      <c r="A23" s="139" t="s">
        <v>287</v>
      </c>
      <c r="B23" s="140" t="s">
        <v>286</v>
      </c>
      <c r="C23" s="136"/>
      <c r="D23" s="60"/>
      <c r="E23" s="60"/>
      <c r="F23" s="137"/>
      <c r="G23" s="138"/>
      <c r="H23" s="138"/>
      <c r="I23" s="138"/>
      <c r="J23" s="59">
        <f t="shared" ref="J23:AO23" si="27">SUM(J24:J25)</f>
        <v>82</v>
      </c>
      <c r="K23" s="59">
        <f t="shared" si="27"/>
        <v>0</v>
      </c>
      <c r="L23" s="59">
        <f t="shared" si="27"/>
        <v>82</v>
      </c>
      <c r="M23" s="59">
        <f t="shared" si="27"/>
        <v>44</v>
      </c>
      <c r="N23" s="59">
        <f t="shared" si="27"/>
        <v>0</v>
      </c>
      <c r="O23" s="59">
        <f t="shared" si="27"/>
        <v>0</v>
      </c>
      <c r="P23" s="59">
        <f t="shared" si="27"/>
        <v>0</v>
      </c>
      <c r="Q23" s="59">
        <f t="shared" si="27"/>
        <v>0</v>
      </c>
      <c r="R23" s="59">
        <f t="shared" si="27"/>
        <v>0</v>
      </c>
      <c r="S23" s="59">
        <f t="shared" si="27"/>
        <v>0</v>
      </c>
      <c r="T23" s="59">
        <f t="shared" si="27"/>
        <v>38</v>
      </c>
      <c r="U23" s="59">
        <f t="shared" si="27"/>
        <v>0</v>
      </c>
      <c r="V23" s="59">
        <f t="shared" si="27"/>
        <v>0</v>
      </c>
      <c r="W23" s="59">
        <f t="shared" si="27"/>
        <v>0</v>
      </c>
      <c r="X23" s="59">
        <f t="shared" si="27"/>
        <v>16</v>
      </c>
      <c r="Y23" s="59">
        <f t="shared" si="27"/>
        <v>0</v>
      </c>
      <c r="Z23" s="59">
        <f t="shared" si="27"/>
        <v>0</v>
      </c>
      <c r="AA23" s="59">
        <f t="shared" si="27"/>
        <v>0</v>
      </c>
      <c r="AB23" s="59">
        <f t="shared" si="27"/>
        <v>0</v>
      </c>
      <c r="AC23" s="59">
        <f t="shared" si="27"/>
        <v>0</v>
      </c>
      <c r="AD23" s="59">
        <f t="shared" si="27"/>
        <v>0</v>
      </c>
      <c r="AE23" s="59">
        <f t="shared" si="27"/>
        <v>0</v>
      </c>
      <c r="AF23" s="59">
        <f t="shared" si="27"/>
        <v>16</v>
      </c>
      <c r="AG23" s="59">
        <f t="shared" si="27"/>
        <v>0</v>
      </c>
      <c r="AH23" s="59">
        <f t="shared" si="27"/>
        <v>0</v>
      </c>
      <c r="AI23" s="59">
        <f t="shared" si="27"/>
        <v>0</v>
      </c>
      <c r="AJ23" s="59">
        <f t="shared" si="27"/>
        <v>66</v>
      </c>
      <c r="AK23" s="59">
        <f t="shared" si="27"/>
        <v>44</v>
      </c>
      <c r="AL23" s="59">
        <f t="shared" si="27"/>
        <v>0</v>
      </c>
      <c r="AM23" s="59">
        <f t="shared" si="27"/>
        <v>44</v>
      </c>
      <c r="AN23" s="59">
        <f t="shared" si="27"/>
        <v>0</v>
      </c>
      <c r="AO23" s="59">
        <f t="shared" si="27"/>
        <v>0</v>
      </c>
      <c r="AP23" s="59">
        <f t="shared" ref="AP23:BU23" si="28">SUM(AP24:AP25)</f>
        <v>0</v>
      </c>
      <c r="AQ23" s="59">
        <f t="shared" si="28"/>
        <v>0</v>
      </c>
      <c r="AR23" s="59">
        <f t="shared" si="28"/>
        <v>22</v>
      </c>
      <c r="AS23" s="59">
        <f t="shared" si="28"/>
        <v>0</v>
      </c>
      <c r="AT23" s="59">
        <f t="shared" si="28"/>
        <v>0</v>
      </c>
      <c r="AU23" s="59">
        <f t="shared" si="28"/>
        <v>0</v>
      </c>
      <c r="AV23" s="59">
        <f t="shared" si="28"/>
        <v>0</v>
      </c>
      <c r="AW23" s="59">
        <f t="shared" si="28"/>
        <v>0</v>
      </c>
      <c r="AX23" s="59">
        <f t="shared" si="28"/>
        <v>0</v>
      </c>
      <c r="AY23" s="59">
        <f t="shared" si="28"/>
        <v>0</v>
      </c>
      <c r="AZ23" s="59">
        <f t="shared" si="28"/>
        <v>0</v>
      </c>
      <c r="BA23" s="59">
        <f t="shared" si="28"/>
        <v>0</v>
      </c>
      <c r="BB23" s="59">
        <f t="shared" si="28"/>
        <v>0</v>
      </c>
      <c r="BC23" s="59">
        <f t="shared" si="28"/>
        <v>0</v>
      </c>
      <c r="BD23" s="59">
        <f t="shared" si="28"/>
        <v>0</v>
      </c>
      <c r="BE23" s="59">
        <f t="shared" si="28"/>
        <v>0</v>
      </c>
      <c r="BF23" s="59">
        <f t="shared" si="28"/>
        <v>0</v>
      </c>
      <c r="BG23" s="59">
        <f t="shared" si="28"/>
        <v>0</v>
      </c>
      <c r="BH23" s="59">
        <f t="shared" si="28"/>
        <v>0</v>
      </c>
      <c r="BI23" s="59">
        <f t="shared" si="28"/>
        <v>0</v>
      </c>
      <c r="BJ23" s="59">
        <f t="shared" si="28"/>
        <v>0</v>
      </c>
      <c r="BK23" s="59">
        <f t="shared" si="28"/>
        <v>0</v>
      </c>
      <c r="BL23" s="59">
        <f t="shared" si="28"/>
        <v>0</v>
      </c>
      <c r="BM23" s="59">
        <f t="shared" si="28"/>
        <v>0</v>
      </c>
      <c r="BN23" s="59">
        <f t="shared" si="28"/>
        <v>0</v>
      </c>
      <c r="BO23" s="59">
        <f t="shared" si="28"/>
        <v>0</v>
      </c>
      <c r="BP23" s="59">
        <f t="shared" si="28"/>
        <v>0</v>
      </c>
      <c r="BQ23" s="59">
        <f t="shared" si="28"/>
        <v>0</v>
      </c>
      <c r="BR23" s="59">
        <f t="shared" si="28"/>
        <v>0</v>
      </c>
      <c r="BS23" s="59">
        <f t="shared" si="28"/>
        <v>0</v>
      </c>
      <c r="BT23" s="59">
        <f t="shared" si="28"/>
        <v>0</v>
      </c>
      <c r="BU23" s="59">
        <f t="shared" si="28"/>
        <v>0</v>
      </c>
      <c r="BV23" s="59">
        <f t="shared" ref="BV23:CQ23" si="29">SUM(BV24:BV25)</f>
        <v>0</v>
      </c>
      <c r="BW23" s="59">
        <f t="shared" si="29"/>
        <v>0</v>
      </c>
      <c r="BX23" s="59">
        <f t="shared" si="29"/>
        <v>0</v>
      </c>
      <c r="BY23" s="59">
        <f t="shared" si="29"/>
        <v>0</v>
      </c>
      <c r="BZ23" s="59">
        <f t="shared" si="29"/>
        <v>0</v>
      </c>
      <c r="CA23" s="59">
        <f t="shared" si="29"/>
        <v>0</v>
      </c>
      <c r="CB23" s="59">
        <f t="shared" si="29"/>
        <v>0</v>
      </c>
      <c r="CC23" s="59">
        <f t="shared" si="29"/>
        <v>0</v>
      </c>
      <c r="CD23" s="59">
        <f t="shared" si="29"/>
        <v>0</v>
      </c>
      <c r="CE23" s="59">
        <f t="shared" si="29"/>
        <v>0</v>
      </c>
      <c r="CF23" s="59">
        <f t="shared" si="29"/>
        <v>0</v>
      </c>
      <c r="CG23" s="59">
        <f t="shared" si="29"/>
        <v>0</v>
      </c>
      <c r="CH23" s="59">
        <f t="shared" si="29"/>
        <v>0</v>
      </c>
      <c r="CI23" s="59">
        <f t="shared" si="29"/>
        <v>0</v>
      </c>
      <c r="CJ23" s="59">
        <f t="shared" si="29"/>
        <v>0</v>
      </c>
      <c r="CK23" s="59">
        <f t="shared" si="29"/>
        <v>0</v>
      </c>
      <c r="CL23" s="59">
        <f t="shared" si="29"/>
        <v>0</v>
      </c>
      <c r="CM23" s="59">
        <f t="shared" si="29"/>
        <v>0</v>
      </c>
      <c r="CN23" s="59">
        <f t="shared" si="29"/>
        <v>0</v>
      </c>
      <c r="CO23" s="59">
        <f t="shared" si="29"/>
        <v>0</v>
      </c>
      <c r="CP23" s="59">
        <f t="shared" si="29"/>
        <v>0</v>
      </c>
      <c r="CQ23" s="59">
        <f t="shared" si="29"/>
        <v>0</v>
      </c>
      <c r="CR23" s="58">
        <f t="shared" ref="CR23:CR89" si="30">X23+AJ23+AV23+BH23+BT23+CF23</f>
        <v>82</v>
      </c>
      <c r="CS23" s="58" t="b">
        <f t="shared" ref="CS23:CS95" si="31">CR23=J23</f>
        <v>1</v>
      </c>
      <c r="CT23" s="34"/>
      <c r="CU23" s="34"/>
      <c r="CV23" s="34"/>
      <c r="CW23" s="34"/>
      <c r="CX23" s="11"/>
      <c r="CY23" s="11"/>
    </row>
    <row r="24" spans="1:136" x14ac:dyDescent="0.25">
      <c r="A24" s="57" t="s">
        <v>288</v>
      </c>
      <c r="B24" s="83" t="s">
        <v>289</v>
      </c>
      <c r="C24" s="111" t="str">
        <f t="shared" ref="C24:C25" si="32">_xlfn.CONCAT(D24,",",E24,",",F24,", ",G24,", ",H24,", ",I24,"")</f>
        <v xml:space="preserve">,ДФК,, , , </v>
      </c>
      <c r="D24" s="223"/>
      <c r="E24" s="134" t="s">
        <v>295</v>
      </c>
      <c r="F24" s="141"/>
      <c r="G24" s="42"/>
      <c r="H24" s="42"/>
      <c r="I24" s="42"/>
      <c r="J24" s="53">
        <f t="shared" si="7"/>
        <v>44</v>
      </c>
      <c r="K24" s="56"/>
      <c r="L24" s="56">
        <v>44</v>
      </c>
      <c r="M24" s="84">
        <f t="shared" ref="M24:M25" si="33">Y24+AK24</f>
        <v>44</v>
      </c>
      <c r="N24" s="84">
        <f t="shared" ref="N24:N25" si="34">Z24+AL24</f>
        <v>0</v>
      </c>
      <c r="O24" s="84">
        <f t="shared" ref="O24:O25" si="35">AA24+AL24</f>
        <v>0</v>
      </c>
      <c r="P24" s="84">
        <f t="shared" ref="P24:P25" si="36">AB24+AN24</f>
        <v>0</v>
      </c>
      <c r="Q24" s="84">
        <f t="shared" ref="Q24:Q25" si="37">AC24+AO24</f>
        <v>0</v>
      </c>
      <c r="R24" s="84">
        <f t="shared" ref="R24:R25" si="38">AD24+AP24</f>
        <v>0</v>
      </c>
      <c r="S24" s="84">
        <f t="shared" ref="S24:S25" si="39">AE24+AQ24</f>
        <v>0</v>
      </c>
      <c r="T24" s="84">
        <f t="shared" ref="T24" si="40">AF24+AR24</f>
        <v>0</v>
      </c>
      <c r="U24" s="84">
        <f t="shared" ref="U24:U25" si="41">AG24+AS24</f>
        <v>0</v>
      </c>
      <c r="V24" s="84">
        <f t="shared" ref="V24:V25" si="42">AH24+AT24</f>
        <v>0</v>
      </c>
      <c r="W24" s="84">
        <f t="shared" ref="W24:W25" si="43">AI24+AU24</f>
        <v>0</v>
      </c>
      <c r="X24" s="53"/>
      <c r="Y24" s="50"/>
      <c r="Z24" s="38"/>
      <c r="AA24" s="55"/>
      <c r="AB24" s="55"/>
      <c r="AC24" s="55"/>
      <c r="AD24" s="55"/>
      <c r="AE24" s="55"/>
      <c r="AF24" s="50"/>
      <c r="AG24" s="50"/>
      <c r="AH24" s="50"/>
      <c r="AI24" s="50"/>
      <c r="AJ24" s="53">
        <v>44</v>
      </c>
      <c r="AK24" s="50">
        <f t="shared" ref="AK24:AK25" si="44">AJ24-AU24-AS24-AR24</f>
        <v>44</v>
      </c>
      <c r="AL24" s="55"/>
      <c r="AM24" s="55">
        <f t="shared" si="22"/>
        <v>44</v>
      </c>
      <c r="AN24" s="55"/>
      <c r="AO24" s="55"/>
      <c r="AP24" s="55"/>
      <c r="AQ24" s="55"/>
      <c r="AR24" s="50"/>
      <c r="AS24" s="50"/>
      <c r="AT24" s="50"/>
      <c r="AU24" s="56"/>
      <c r="AV24" s="53"/>
      <c r="AW24" s="50"/>
      <c r="AX24" s="38"/>
      <c r="AY24" s="55"/>
      <c r="AZ24" s="55"/>
      <c r="BA24" s="55"/>
      <c r="BB24" s="55"/>
      <c r="BC24" s="55"/>
      <c r="BD24" s="50"/>
      <c r="BE24" s="50"/>
      <c r="BF24" s="50"/>
      <c r="BG24" s="50"/>
      <c r="BH24" s="53"/>
      <c r="BI24" s="50"/>
      <c r="BJ24" s="55"/>
      <c r="BK24" s="55"/>
      <c r="BL24" s="55"/>
      <c r="BM24" s="55"/>
      <c r="BN24" s="55"/>
      <c r="BO24" s="55"/>
      <c r="BP24" s="50"/>
      <c r="BQ24" s="50"/>
      <c r="BR24" s="50"/>
      <c r="BS24" s="50"/>
      <c r="BT24" s="53"/>
      <c r="BU24" s="50"/>
      <c r="BV24" s="55"/>
      <c r="BW24" s="55"/>
      <c r="BX24" s="55"/>
      <c r="BY24" s="38"/>
      <c r="BZ24" s="38"/>
      <c r="CA24" s="38"/>
      <c r="CB24" s="39"/>
      <c r="CC24" s="39"/>
      <c r="CD24" s="39"/>
      <c r="CE24" s="39"/>
      <c r="CF24" s="41"/>
      <c r="CG24" s="39"/>
      <c r="CH24" s="38"/>
      <c r="CI24" s="55"/>
      <c r="CJ24" s="38"/>
      <c r="CK24" s="38"/>
      <c r="CL24" s="38"/>
      <c r="CM24" s="38"/>
      <c r="CN24" s="39"/>
      <c r="CO24" s="39"/>
      <c r="CP24" s="39"/>
      <c r="CQ24" s="39"/>
      <c r="CR24" s="58">
        <f t="shared" si="30"/>
        <v>44</v>
      </c>
      <c r="CS24" s="58" t="b">
        <f t="shared" si="31"/>
        <v>1</v>
      </c>
      <c r="CT24" s="34"/>
      <c r="CU24" s="34"/>
      <c r="CV24" s="34"/>
      <c r="CW24" s="34"/>
      <c r="CX24" s="11"/>
      <c r="CY24" s="11"/>
    </row>
    <row r="25" spans="1:136" x14ac:dyDescent="0.25">
      <c r="A25" s="142" t="s">
        <v>291</v>
      </c>
      <c r="B25" s="40" t="s">
        <v>290</v>
      </c>
      <c r="C25" s="111" t="str">
        <f t="shared" si="32"/>
        <v xml:space="preserve">,ДФК,, , , </v>
      </c>
      <c r="D25" s="134"/>
      <c r="E25" s="134" t="s">
        <v>295</v>
      </c>
      <c r="F25" s="51"/>
      <c r="G25" s="39"/>
      <c r="H25" s="39"/>
      <c r="I25" s="39"/>
      <c r="J25" s="53">
        <f>K25+L25</f>
        <v>38</v>
      </c>
      <c r="K25" s="50"/>
      <c r="L25" s="50">
        <v>38</v>
      </c>
      <c r="M25" s="84">
        <f t="shared" si="33"/>
        <v>0</v>
      </c>
      <c r="N25" s="84">
        <f t="shared" si="34"/>
        <v>0</v>
      </c>
      <c r="O25" s="84">
        <f t="shared" si="35"/>
        <v>0</v>
      </c>
      <c r="P25" s="84">
        <f t="shared" si="36"/>
        <v>0</v>
      </c>
      <c r="Q25" s="84">
        <f t="shared" si="37"/>
        <v>0</v>
      </c>
      <c r="R25" s="84">
        <f t="shared" si="38"/>
        <v>0</v>
      </c>
      <c r="S25" s="84">
        <f t="shared" si="39"/>
        <v>0</v>
      </c>
      <c r="T25" s="84">
        <f>AF25+AR25</f>
        <v>38</v>
      </c>
      <c r="U25" s="84">
        <f t="shared" si="41"/>
        <v>0</v>
      </c>
      <c r="V25" s="84">
        <f t="shared" si="42"/>
        <v>0</v>
      </c>
      <c r="W25" s="84">
        <f t="shared" si="43"/>
        <v>0</v>
      </c>
      <c r="X25" s="53">
        <v>16</v>
      </c>
      <c r="Y25" s="50">
        <f t="shared" ref="Y25" si="45">X25-AI25-AG25-AF25</f>
        <v>0</v>
      </c>
      <c r="Z25" s="38"/>
      <c r="AA25" s="55">
        <f t="shared" ref="AA25" si="46">Y25-Z25-AB25-AC25-AD25-AE25</f>
        <v>0</v>
      </c>
      <c r="AB25" s="55"/>
      <c r="AC25" s="55"/>
      <c r="AD25" s="55"/>
      <c r="AE25" s="55"/>
      <c r="AF25" s="50">
        <v>16</v>
      </c>
      <c r="AG25" s="50"/>
      <c r="AH25" s="50"/>
      <c r="AI25" s="50"/>
      <c r="AJ25" s="53">
        <v>22</v>
      </c>
      <c r="AK25" s="50">
        <f t="shared" si="44"/>
        <v>0</v>
      </c>
      <c r="AL25" s="55"/>
      <c r="AM25" s="55">
        <f t="shared" si="22"/>
        <v>0</v>
      </c>
      <c r="AN25" s="55"/>
      <c r="AO25" s="55"/>
      <c r="AP25" s="55"/>
      <c r="AQ25" s="55"/>
      <c r="AR25" s="50">
        <v>22</v>
      </c>
      <c r="AS25" s="50"/>
      <c r="AT25" s="50"/>
      <c r="AU25" s="50"/>
      <c r="AV25" s="53"/>
      <c r="AW25" s="50"/>
      <c r="AX25" s="38"/>
      <c r="AY25" s="55"/>
      <c r="AZ25" s="55"/>
      <c r="BA25" s="55"/>
      <c r="BB25" s="55"/>
      <c r="BC25" s="55"/>
      <c r="BD25" s="50"/>
      <c r="BE25" s="50"/>
      <c r="BF25" s="50"/>
      <c r="BG25" s="50"/>
      <c r="BH25" s="53"/>
      <c r="BI25" s="50"/>
      <c r="BJ25" s="55"/>
      <c r="BK25" s="55"/>
      <c r="BL25" s="55"/>
      <c r="BM25" s="55"/>
      <c r="BN25" s="55"/>
      <c r="BO25" s="55"/>
      <c r="BP25" s="50"/>
      <c r="BQ25" s="50"/>
      <c r="BR25" s="50"/>
      <c r="BS25" s="50"/>
      <c r="BT25" s="53"/>
      <c r="BU25" s="50"/>
      <c r="BV25" s="55"/>
      <c r="BW25" s="55"/>
      <c r="BX25" s="55"/>
      <c r="BY25" s="38"/>
      <c r="BZ25" s="38"/>
      <c r="CA25" s="38"/>
      <c r="CB25" s="39"/>
      <c r="CC25" s="39"/>
      <c r="CD25" s="39"/>
      <c r="CE25" s="39"/>
      <c r="CF25" s="41"/>
      <c r="CG25" s="39"/>
      <c r="CH25" s="38"/>
      <c r="CI25" s="55"/>
      <c r="CJ25" s="38"/>
      <c r="CK25" s="38"/>
      <c r="CL25" s="38"/>
      <c r="CM25" s="38"/>
      <c r="CN25" s="39"/>
      <c r="CO25" s="39"/>
      <c r="CP25" s="39"/>
      <c r="CQ25" s="39"/>
      <c r="CR25" s="58">
        <f t="shared" si="30"/>
        <v>38</v>
      </c>
      <c r="CS25" s="58" t="b">
        <f t="shared" si="31"/>
        <v>1</v>
      </c>
      <c r="CT25" s="34"/>
      <c r="CU25" s="34"/>
      <c r="CV25" s="34"/>
      <c r="CW25" s="34"/>
      <c r="CX25" s="11"/>
      <c r="CY25" s="11"/>
    </row>
    <row r="26" spans="1:136" s="21" customFormat="1" x14ac:dyDescent="0.25">
      <c r="A26" s="72" t="s">
        <v>233</v>
      </c>
      <c r="B26" s="47" t="s">
        <v>172</v>
      </c>
      <c r="C26" s="49"/>
      <c r="D26" s="146"/>
      <c r="E26" s="146"/>
      <c r="F26" s="43"/>
      <c r="G26" s="41"/>
      <c r="H26" s="41"/>
      <c r="I26" s="41"/>
      <c r="J26" s="53">
        <f>SUM(J27:J32)</f>
        <v>276</v>
      </c>
      <c r="K26" s="53">
        <f t="shared" ref="K26:X26" si="47">SUM(K27:K32)</f>
        <v>276</v>
      </c>
      <c r="L26" s="53">
        <f t="shared" si="47"/>
        <v>0</v>
      </c>
      <c r="M26" s="53">
        <f t="shared" si="47"/>
        <v>276</v>
      </c>
      <c r="N26" s="53">
        <f t="shared" si="47"/>
        <v>0</v>
      </c>
      <c r="O26" s="53">
        <f t="shared" si="47"/>
        <v>86</v>
      </c>
      <c r="P26" s="53">
        <f t="shared" si="47"/>
        <v>190</v>
      </c>
      <c r="Q26" s="53">
        <f t="shared" si="47"/>
        <v>0</v>
      </c>
      <c r="R26" s="53">
        <f t="shared" si="47"/>
        <v>0</v>
      </c>
      <c r="S26" s="53">
        <f t="shared" si="47"/>
        <v>0</v>
      </c>
      <c r="T26" s="53">
        <f t="shared" si="47"/>
        <v>0</v>
      </c>
      <c r="U26" s="53">
        <f t="shared" si="47"/>
        <v>0</v>
      </c>
      <c r="V26" s="53">
        <f t="shared" si="47"/>
        <v>0</v>
      </c>
      <c r="W26" s="53">
        <f t="shared" si="47"/>
        <v>0</v>
      </c>
      <c r="X26" s="53">
        <f t="shared" si="47"/>
        <v>0</v>
      </c>
      <c r="Y26" s="53">
        <f t="shared" ref="Y26" si="48">SUM(Y27:Y32)</f>
        <v>0</v>
      </c>
      <c r="Z26" s="53">
        <f t="shared" ref="Z26" si="49">SUM(Z27:Z32)</f>
        <v>0</v>
      </c>
      <c r="AA26" s="53">
        <f t="shared" ref="AA26" si="50">SUM(AA27:AA32)</f>
        <v>0</v>
      </c>
      <c r="AB26" s="53">
        <f t="shared" ref="AB26" si="51">SUM(AB27:AB32)</f>
        <v>0</v>
      </c>
      <c r="AC26" s="53">
        <f t="shared" ref="AC26" si="52">SUM(AC27:AC32)</f>
        <v>0</v>
      </c>
      <c r="AD26" s="53">
        <f t="shared" ref="AD26" si="53">SUM(AD27:AD32)</f>
        <v>0</v>
      </c>
      <c r="AE26" s="53">
        <f t="shared" ref="AE26" si="54">SUM(AE27:AE32)</f>
        <v>0</v>
      </c>
      <c r="AF26" s="53">
        <f t="shared" ref="AF26" si="55">SUM(AF27:AF32)</f>
        <v>0</v>
      </c>
      <c r="AG26" s="53">
        <f t="shared" ref="AG26" si="56">SUM(AG27:AG32)</f>
        <v>0</v>
      </c>
      <c r="AH26" s="53">
        <f t="shared" ref="AH26" si="57">SUM(AH27:AH32)</f>
        <v>0</v>
      </c>
      <c r="AI26" s="53">
        <f t="shared" ref="AI26" si="58">SUM(AI27:AI32)</f>
        <v>0</v>
      </c>
      <c r="AJ26" s="53">
        <f t="shared" ref="AJ26" si="59">SUM(AJ27:AJ32)</f>
        <v>0</v>
      </c>
      <c r="AK26" s="53">
        <f t="shared" ref="AK26:AL26" si="60">SUM(AK27:AK32)</f>
        <v>0</v>
      </c>
      <c r="AL26" s="53">
        <f t="shared" si="60"/>
        <v>0</v>
      </c>
      <c r="AM26" s="53">
        <f t="shared" ref="AM26" si="61">SUM(AM27:AM32)</f>
        <v>0</v>
      </c>
      <c r="AN26" s="53">
        <f t="shared" ref="AN26" si="62">SUM(AN27:AN32)</f>
        <v>0</v>
      </c>
      <c r="AO26" s="53">
        <f t="shared" ref="AO26" si="63">SUM(AO27:AO32)</f>
        <v>0</v>
      </c>
      <c r="AP26" s="53">
        <f t="shared" ref="AP26" si="64">SUM(AP27:AP32)</f>
        <v>0</v>
      </c>
      <c r="AQ26" s="53">
        <f t="shared" ref="AQ26" si="65">SUM(AQ27:AQ32)</f>
        <v>0</v>
      </c>
      <c r="AR26" s="53">
        <f t="shared" ref="AR26" si="66">SUM(AR27:AR32)</f>
        <v>0</v>
      </c>
      <c r="AS26" s="53">
        <f t="shared" ref="AS26" si="67">SUM(AS27:AS32)</f>
        <v>0</v>
      </c>
      <c r="AT26" s="53">
        <f t="shared" ref="AT26" si="68">SUM(AT27:AT32)</f>
        <v>0</v>
      </c>
      <c r="AU26" s="53">
        <f t="shared" ref="AU26" si="69">SUM(AU27:AU32)</f>
        <v>0</v>
      </c>
      <c r="AV26" s="53">
        <f t="shared" ref="AV26" si="70">SUM(AV27:AV32)</f>
        <v>172</v>
      </c>
      <c r="AW26" s="53">
        <f t="shared" ref="AW26" si="71">SUM(AW27:AW32)</f>
        <v>172</v>
      </c>
      <c r="AX26" s="53">
        <f>SUM(AX27:AX32)</f>
        <v>0</v>
      </c>
      <c r="AY26" s="53">
        <f t="shared" ref="AY26" si="72">SUM(AY27:AY32)</f>
        <v>52</v>
      </c>
      <c r="AZ26" s="53">
        <f t="shared" ref="AZ26" si="73">SUM(AZ27:AZ32)</f>
        <v>120</v>
      </c>
      <c r="BA26" s="53">
        <f t="shared" ref="BA26" si="74">SUM(BA27:BA32)</f>
        <v>0</v>
      </c>
      <c r="BB26" s="53">
        <f t="shared" ref="BB26" si="75">SUM(BB27:BB32)</f>
        <v>0</v>
      </c>
      <c r="BC26" s="53">
        <f t="shared" ref="BC26" si="76">SUM(BC27:BC32)</f>
        <v>0</v>
      </c>
      <c r="BD26" s="53">
        <f t="shared" ref="BD26" si="77">SUM(BD27:BD32)</f>
        <v>0</v>
      </c>
      <c r="BE26" s="53">
        <f t="shared" ref="BE26" si="78">SUM(BE27:BE32)</f>
        <v>0</v>
      </c>
      <c r="BF26" s="53">
        <f t="shared" ref="BF26" si="79">SUM(BF27:BF32)</f>
        <v>0</v>
      </c>
      <c r="BG26" s="53">
        <f t="shared" ref="BG26" si="80">SUM(BG27:BG32)</f>
        <v>0</v>
      </c>
      <c r="BH26" s="53">
        <f t="shared" ref="BH26" si="81">SUM(BH27:BH32)</f>
        <v>72</v>
      </c>
      <c r="BI26" s="53">
        <f t="shared" ref="BI26" si="82">SUM(BI27:BI32)</f>
        <v>72</v>
      </c>
      <c r="BJ26" s="53">
        <f t="shared" ref="BJ26" si="83">SUM(BJ27:BJ32)</f>
        <v>0</v>
      </c>
      <c r="BK26" s="53">
        <f t="shared" ref="BK26" si="84">SUM(BK27:BK32)</f>
        <v>18</v>
      </c>
      <c r="BL26" s="53">
        <f t="shared" ref="BL26" si="85">SUM(BL27:BL32)</f>
        <v>54</v>
      </c>
      <c r="BM26" s="53">
        <f t="shared" ref="BM26" si="86">SUM(BM27:BM32)</f>
        <v>0</v>
      </c>
      <c r="BN26" s="53">
        <f t="shared" ref="BN26" si="87">SUM(BN27:BN32)</f>
        <v>0</v>
      </c>
      <c r="BO26" s="53">
        <f t="shared" ref="BO26" si="88">SUM(BO27:BO32)</f>
        <v>0</v>
      </c>
      <c r="BP26" s="53">
        <f t="shared" ref="BP26" si="89">SUM(BP27:BP32)</f>
        <v>0</v>
      </c>
      <c r="BQ26" s="53">
        <f t="shared" ref="BQ26" si="90">SUM(BQ27:BQ32)</f>
        <v>0</v>
      </c>
      <c r="BR26" s="53">
        <f t="shared" ref="BR26" si="91">SUM(BR27:BR32)</f>
        <v>0</v>
      </c>
      <c r="BS26" s="53">
        <f t="shared" ref="BS26" si="92">SUM(BS27:BS32)</f>
        <v>0</v>
      </c>
      <c r="BT26" s="53">
        <f t="shared" ref="BT26" si="93">SUM(BT27:BT32)</f>
        <v>32</v>
      </c>
      <c r="BU26" s="53">
        <f t="shared" ref="BU26" si="94">SUM(BU27:BU32)</f>
        <v>32</v>
      </c>
      <c r="BV26" s="53">
        <f t="shared" ref="BV26" si="95">SUM(BV27:BV32)</f>
        <v>0</v>
      </c>
      <c r="BW26" s="53">
        <f t="shared" ref="BW26" si="96">SUM(BW27:BW32)</f>
        <v>16</v>
      </c>
      <c r="BX26" s="53">
        <f t="shared" ref="BX26" si="97">SUM(BX27:BX32)</f>
        <v>16</v>
      </c>
      <c r="BY26" s="53">
        <f t="shared" ref="BY26" si="98">SUM(BY27:BY32)</f>
        <v>0</v>
      </c>
      <c r="BZ26" s="53">
        <f t="shared" ref="BZ26" si="99">SUM(BZ27:BZ32)</f>
        <v>0</v>
      </c>
      <c r="CA26" s="53">
        <f t="shared" ref="CA26" si="100">SUM(CA27:CA32)</f>
        <v>0</v>
      </c>
      <c r="CB26" s="53">
        <f t="shared" ref="CB26" si="101">SUM(CB27:CB32)</f>
        <v>0</v>
      </c>
      <c r="CC26" s="53">
        <f t="shared" ref="CC26" si="102">SUM(CC27:CC32)</f>
        <v>0</v>
      </c>
      <c r="CD26" s="53">
        <f t="shared" ref="CD26" si="103">SUM(CD27:CD32)</f>
        <v>0</v>
      </c>
      <c r="CE26" s="53">
        <f t="shared" ref="CE26" si="104">SUM(CE27:CE32)</f>
        <v>0</v>
      </c>
      <c r="CF26" s="53">
        <f t="shared" ref="CF26" si="105">SUM(CF27:CF32)</f>
        <v>0</v>
      </c>
      <c r="CG26" s="53">
        <f t="shared" ref="CG26" si="106">SUM(CG27:CG32)</f>
        <v>0</v>
      </c>
      <c r="CH26" s="53">
        <f t="shared" ref="CH26" si="107">SUM(CH27:CH32)</f>
        <v>0</v>
      </c>
      <c r="CI26" s="53">
        <f t="shared" ref="CI26" si="108">SUM(CI27:CI32)</f>
        <v>0</v>
      </c>
      <c r="CJ26" s="53">
        <f t="shared" ref="CJ26" si="109">SUM(CJ27:CJ32)</f>
        <v>0</v>
      </c>
      <c r="CK26" s="53">
        <f t="shared" ref="CK26" si="110">SUM(CK27:CK32)</f>
        <v>0</v>
      </c>
      <c r="CL26" s="53">
        <f t="shared" ref="CL26" si="111">SUM(CL27:CL32)</f>
        <v>0</v>
      </c>
      <c r="CM26" s="53">
        <f t="shared" ref="CM26" si="112">SUM(CM27:CM32)</f>
        <v>0</v>
      </c>
      <c r="CN26" s="53">
        <f t="shared" ref="CN26" si="113">SUM(CN27:CN32)</f>
        <v>0</v>
      </c>
      <c r="CO26" s="53">
        <f t="shared" ref="CO26" si="114">SUM(CO27:CO32)</f>
        <v>0</v>
      </c>
      <c r="CP26" s="53">
        <f t="shared" ref="CP26" si="115">SUM(CP27:CP32)</f>
        <v>0</v>
      </c>
      <c r="CQ26" s="53">
        <f t="shared" ref="CQ26" si="116">SUM(CQ27:CQ32)</f>
        <v>0</v>
      </c>
      <c r="CR26" s="58">
        <f t="shared" si="30"/>
        <v>276</v>
      </c>
      <c r="CS26" s="58" t="b">
        <f t="shared" si="31"/>
        <v>1</v>
      </c>
      <c r="CT26" s="91"/>
      <c r="CU26" s="91"/>
      <c r="CV26" s="91"/>
      <c r="CW26" s="91"/>
      <c r="CX26" s="92"/>
      <c r="CY26" s="92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</row>
    <row r="27" spans="1:136" x14ac:dyDescent="0.25">
      <c r="A27" s="57" t="s">
        <v>227</v>
      </c>
      <c r="B27" s="331" t="s">
        <v>173</v>
      </c>
      <c r="C27" s="111" t="str">
        <f>_xlfn.CONCAT(D27,",",E27,",",F27,", ",G27,", ",H27,", ",I27,"")</f>
        <v xml:space="preserve">,,ДФК, , , </v>
      </c>
      <c r="D27" s="110"/>
      <c r="E27" s="110"/>
      <c r="F27" s="110" t="s">
        <v>295</v>
      </c>
      <c r="G27" s="111"/>
      <c r="H27" s="111"/>
      <c r="I27" s="111"/>
      <c r="J27" s="53">
        <f t="shared" si="7"/>
        <v>32</v>
      </c>
      <c r="K27" s="74">
        <v>32</v>
      </c>
      <c r="L27" s="50"/>
      <c r="M27" s="50">
        <f>AW27+BI27+BU27+CG27</f>
        <v>32</v>
      </c>
      <c r="N27" s="50">
        <f t="shared" ref="N27:W27" si="117">AX27+BJ27+BV27+CH27</f>
        <v>0</v>
      </c>
      <c r="O27" s="50">
        <f t="shared" si="117"/>
        <v>20</v>
      </c>
      <c r="P27" s="50">
        <f t="shared" si="117"/>
        <v>12</v>
      </c>
      <c r="Q27" s="50">
        <f>BA27+BM27+BY27+CK27</f>
        <v>0</v>
      </c>
      <c r="R27" s="50">
        <f t="shared" si="117"/>
        <v>0</v>
      </c>
      <c r="S27" s="50">
        <f t="shared" si="117"/>
        <v>0</v>
      </c>
      <c r="T27" s="50">
        <f t="shared" si="117"/>
        <v>0</v>
      </c>
      <c r="U27" s="50">
        <f t="shared" si="117"/>
        <v>0</v>
      </c>
      <c r="V27" s="50">
        <f t="shared" si="117"/>
        <v>0</v>
      </c>
      <c r="W27" s="50">
        <f t="shared" si="117"/>
        <v>0</v>
      </c>
      <c r="X27" s="53"/>
      <c r="Y27" s="50"/>
      <c r="Z27" s="38"/>
      <c r="AA27" s="38"/>
      <c r="AB27" s="38"/>
      <c r="AC27" s="38"/>
      <c r="AD27" s="38"/>
      <c r="AE27" s="38"/>
      <c r="AF27" s="50"/>
      <c r="AG27" s="50"/>
      <c r="AH27" s="50"/>
      <c r="AI27" s="50"/>
      <c r="AJ27" s="53"/>
      <c r="AK27" s="50"/>
      <c r="AL27" s="38"/>
      <c r="AM27" s="38"/>
      <c r="AN27" s="38"/>
      <c r="AO27" s="38"/>
      <c r="AP27" s="38"/>
      <c r="AQ27" s="38"/>
      <c r="AR27" s="50"/>
      <c r="AS27" s="50"/>
      <c r="AT27" s="50"/>
      <c r="AU27" s="50"/>
      <c r="AV27" s="53">
        <v>32</v>
      </c>
      <c r="AW27" s="50">
        <f>AV27-BG27-BE27-BD27</f>
        <v>32</v>
      </c>
      <c r="AX27" s="55"/>
      <c r="AY27" s="55">
        <f>AW27-AX27-AZ27-BA27-BB27-BC27</f>
        <v>20</v>
      </c>
      <c r="AZ27" s="55">
        <v>12</v>
      </c>
      <c r="BA27" s="55"/>
      <c r="BB27" s="55"/>
      <c r="BC27" s="55"/>
      <c r="BD27" s="50"/>
      <c r="BE27" s="50"/>
      <c r="BF27" s="50"/>
      <c r="BG27" s="50"/>
      <c r="BH27" s="53"/>
      <c r="BI27" s="50">
        <f t="shared" ref="BI27:BI32" si="118">BH27-BS27-BQ27-BP27</f>
        <v>0</v>
      </c>
      <c r="BJ27" s="55"/>
      <c r="BK27" s="55">
        <f t="shared" ref="BK27:BK32" si="119">BI27-BJ27-BL27-BM27-BN27-BO27</f>
        <v>0</v>
      </c>
      <c r="BL27" s="55"/>
      <c r="BM27" s="55"/>
      <c r="BN27" s="55"/>
      <c r="BO27" s="55"/>
      <c r="BP27" s="50"/>
      <c r="BQ27" s="50"/>
      <c r="BR27" s="50"/>
      <c r="BS27" s="50"/>
      <c r="BT27" s="53"/>
      <c r="BU27" s="56">
        <f t="shared" ref="BU27:BU32" si="120">BT27-CE27-CC27-CB27-CD27</f>
        <v>0</v>
      </c>
      <c r="BV27" s="55"/>
      <c r="BW27" s="55">
        <f t="shared" ref="BW27:BW32" si="121">BU27-BV27-BX27-BY27-BZ27-CA27</f>
        <v>0</v>
      </c>
      <c r="BX27" s="55"/>
      <c r="BY27" s="55"/>
      <c r="BZ27" s="55"/>
      <c r="CA27" s="55"/>
      <c r="CB27" s="50"/>
      <c r="CC27" s="50"/>
      <c r="CD27" s="50"/>
      <c r="CE27" s="50"/>
      <c r="CF27" s="53"/>
      <c r="CG27" s="56">
        <f t="shared" ref="CG27:CG32" si="122">CF27-CQ27-CO27-CN27-CP27</f>
        <v>0</v>
      </c>
      <c r="CH27" s="55"/>
      <c r="CI27" s="55">
        <f t="shared" ref="CI27:CI32" si="123">CG27-CH27-CJ27-CK27-CL27-CM27</f>
        <v>0</v>
      </c>
      <c r="CJ27" s="55"/>
      <c r="CK27" s="55"/>
      <c r="CL27" s="55"/>
      <c r="CM27" s="55"/>
      <c r="CN27" s="50"/>
      <c r="CO27" s="50"/>
      <c r="CP27" s="50"/>
      <c r="CQ27" s="50"/>
      <c r="CR27" s="58">
        <f t="shared" si="30"/>
        <v>32</v>
      </c>
      <c r="CS27" s="58" t="b">
        <f t="shared" si="31"/>
        <v>1</v>
      </c>
      <c r="CT27" s="91"/>
      <c r="CU27" s="91"/>
      <c r="CV27" s="91"/>
      <c r="CW27" s="91"/>
      <c r="CX27" s="92"/>
      <c r="CY27" s="92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</row>
    <row r="28" spans="1:136" ht="30" x14ac:dyDescent="0.25">
      <c r="A28" s="57" t="s">
        <v>228</v>
      </c>
      <c r="B28" s="331" t="s">
        <v>127</v>
      </c>
      <c r="C28" s="111" t="str">
        <f t="shared" ref="C28:C32" si="124">_xlfn.CONCAT(D28,",",E28,",",F28,", ",G28,", ",H28,", ",I28,"")</f>
        <v xml:space="preserve">,,ДФК, , , </v>
      </c>
      <c r="D28" s="110"/>
      <c r="E28" s="110"/>
      <c r="F28" s="134" t="s">
        <v>295</v>
      </c>
      <c r="G28" s="134"/>
      <c r="H28" s="134"/>
      <c r="I28" s="134"/>
      <c r="J28" s="53">
        <f t="shared" si="7"/>
        <v>38</v>
      </c>
      <c r="K28" s="74">
        <v>38</v>
      </c>
      <c r="L28" s="50"/>
      <c r="M28" s="50">
        <f>AW28+BI28+BU28+CG28</f>
        <v>38</v>
      </c>
      <c r="N28" s="50">
        <f t="shared" ref="N28:N32" si="125">AX28+BJ28+BV28+CH28</f>
        <v>0</v>
      </c>
      <c r="O28" s="50">
        <f t="shared" ref="O28:O32" si="126">AY28+BK28+BW28+CI28</f>
        <v>2</v>
      </c>
      <c r="P28" s="50">
        <f t="shared" ref="P28:P32" si="127">AZ28+BL28+BX28+CJ28</f>
        <v>36</v>
      </c>
      <c r="Q28" s="50">
        <f t="shared" ref="Q28:Q32" si="128">BA28+BM28+BY28+CK28</f>
        <v>0</v>
      </c>
      <c r="R28" s="50">
        <f t="shared" ref="R28:R32" si="129">BB28+BN28+BZ28+CL28</f>
        <v>0</v>
      </c>
      <c r="S28" s="50">
        <f t="shared" ref="S28:S32" si="130">BC28+BO28+CA28+CM28</f>
        <v>0</v>
      </c>
      <c r="T28" s="50">
        <f t="shared" ref="T28:T32" si="131">BD28+BP28+CB28+CN28</f>
        <v>0</v>
      </c>
      <c r="U28" s="50">
        <f t="shared" ref="U28:U32" si="132">BE28+BQ28+CC28+CO28</f>
        <v>0</v>
      </c>
      <c r="V28" s="50">
        <f t="shared" ref="V28:V32" si="133">BF28+BR28+CD28+CP28</f>
        <v>0</v>
      </c>
      <c r="W28" s="50">
        <f t="shared" ref="W28:W32" si="134">BG28+BS28+CE28+CQ28</f>
        <v>0</v>
      </c>
      <c r="X28" s="53"/>
      <c r="Y28" s="50"/>
      <c r="Z28" s="38"/>
      <c r="AA28" s="38"/>
      <c r="AB28" s="38"/>
      <c r="AC28" s="38"/>
      <c r="AD28" s="38"/>
      <c r="AE28" s="38"/>
      <c r="AF28" s="50"/>
      <c r="AG28" s="50"/>
      <c r="AH28" s="50"/>
      <c r="AI28" s="50"/>
      <c r="AJ28" s="53"/>
      <c r="AK28" s="50"/>
      <c r="AL28" s="38"/>
      <c r="AM28" s="38"/>
      <c r="AN28" s="38"/>
      <c r="AO28" s="38"/>
      <c r="AP28" s="38"/>
      <c r="AQ28" s="38"/>
      <c r="AR28" s="50"/>
      <c r="AS28" s="50"/>
      <c r="AT28" s="50"/>
      <c r="AU28" s="50"/>
      <c r="AV28" s="53">
        <v>38</v>
      </c>
      <c r="AW28" s="50">
        <f t="shared" ref="AW28:AW32" si="135">AV28-BG28-BE28-BD28</f>
        <v>38</v>
      </c>
      <c r="AX28" s="55"/>
      <c r="AY28" s="55">
        <f t="shared" ref="AY28:AY32" si="136">AW28-AX28-AZ28-BA28-BB28-BC28</f>
        <v>2</v>
      </c>
      <c r="AZ28" s="55">
        <v>36</v>
      </c>
      <c r="BA28" s="55"/>
      <c r="BB28" s="55"/>
      <c r="BC28" s="55"/>
      <c r="BD28" s="50"/>
      <c r="BE28" s="50"/>
      <c r="BF28" s="50"/>
      <c r="BG28" s="50"/>
      <c r="BH28" s="53"/>
      <c r="BI28" s="50">
        <f t="shared" si="118"/>
        <v>0</v>
      </c>
      <c r="BJ28" s="55"/>
      <c r="BK28" s="55">
        <f t="shared" si="119"/>
        <v>0</v>
      </c>
      <c r="BL28" s="55"/>
      <c r="BM28" s="55"/>
      <c r="BN28" s="55"/>
      <c r="BO28" s="55"/>
      <c r="BP28" s="50"/>
      <c r="BQ28" s="50"/>
      <c r="BR28" s="50"/>
      <c r="BS28" s="50"/>
      <c r="BT28" s="53"/>
      <c r="BU28" s="56">
        <f t="shared" si="120"/>
        <v>0</v>
      </c>
      <c r="BV28" s="55"/>
      <c r="BW28" s="55">
        <f t="shared" si="121"/>
        <v>0</v>
      </c>
      <c r="BX28" s="55"/>
      <c r="BY28" s="55"/>
      <c r="BZ28" s="55"/>
      <c r="CA28" s="55"/>
      <c r="CB28" s="50"/>
      <c r="CC28" s="50"/>
      <c r="CD28" s="50"/>
      <c r="CE28" s="50"/>
      <c r="CF28" s="53"/>
      <c r="CG28" s="56">
        <f t="shared" si="122"/>
        <v>0</v>
      </c>
      <c r="CH28" s="55"/>
      <c r="CI28" s="55">
        <f t="shared" si="123"/>
        <v>0</v>
      </c>
      <c r="CJ28" s="55"/>
      <c r="CK28" s="55"/>
      <c r="CL28" s="55"/>
      <c r="CM28" s="55"/>
      <c r="CN28" s="50"/>
      <c r="CO28" s="50"/>
      <c r="CP28" s="50"/>
      <c r="CQ28" s="50"/>
      <c r="CR28" s="58">
        <f t="shared" si="30"/>
        <v>38</v>
      </c>
      <c r="CS28" s="58" t="b">
        <f t="shared" si="31"/>
        <v>1</v>
      </c>
      <c r="CT28" s="91"/>
      <c r="CU28" s="91"/>
      <c r="CV28" s="91"/>
      <c r="CW28" s="91"/>
      <c r="CX28" s="92"/>
      <c r="CY28" s="92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</row>
    <row r="29" spans="1:136" x14ac:dyDescent="0.25">
      <c r="A29" s="57" t="s">
        <v>229</v>
      </c>
      <c r="B29" s="331" t="s">
        <v>134</v>
      </c>
      <c r="C29" s="111" t="str">
        <f t="shared" si="124"/>
        <v xml:space="preserve">,,ДЗ, , , </v>
      </c>
      <c r="D29" s="110"/>
      <c r="E29" s="110"/>
      <c r="F29" s="110" t="s">
        <v>125</v>
      </c>
      <c r="G29" s="111"/>
      <c r="H29" s="111"/>
      <c r="I29" s="111"/>
      <c r="J29" s="53">
        <f t="shared" si="7"/>
        <v>68</v>
      </c>
      <c r="K29" s="74">
        <v>68</v>
      </c>
      <c r="L29" s="50"/>
      <c r="M29" s="50">
        <f t="shared" ref="M29:M32" si="137">AW29+BI29+BU29+CG29</f>
        <v>68</v>
      </c>
      <c r="N29" s="50">
        <f t="shared" si="125"/>
        <v>0</v>
      </c>
      <c r="O29" s="50">
        <f t="shared" si="126"/>
        <v>28</v>
      </c>
      <c r="P29" s="50">
        <f t="shared" si="127"/>
        <v>40</v>
      </c>
      <c r="Q29" s="50">
        <f t="shared" si="128"/>
        <v>0</v>
      </c>
      <c r="R29" s="50">
        <f t="shared" si="129"/>
        <v>0</v>
      </c>
      <c r="S29" s="50">
        <f t="shared" si="130"/>
        <v>0</v>
      </c>
      <c r="T29" s="50">
        <f t="shared" si="131"/>
        <v>0</v>
      </c>
      <c r="U29" s="50">
        <f t="shared" si="132"/>
        <v>0</v>
      </c>
      <c r="V29" s="50">
        <f t="shared" si="133"/>
        <v>0</v>
      </c>
      <c r="W29" s="50">
        <f t="shared" si="134"/>
        <v>0</v>
      </c>
      <c r="X29" s="53"/>
      <c r="Y29" s="50"/>
      <c r="Z29" s="38"/>
      <c r="AA29" s="38"/>
      <c r="AB29" s="38"/>
      <c r="AC29" s="38"/>
      <c r="AD29" s="38"/>
      <c r="AE29" s="38"/>
      <c r="AF29" s="50"/>
      <c r="AG29" s="50"/>
      <c r="AH29" s="50"/>
      <c r="AI29" s="50"/>
      <c r="AJ29" s="53"/>
      <c r="AK29" s="50"/>
      <c r="AL29" s="38"/>
      <c r="AM29" s="38"/>
      <c r="AN29" s="38"/>
      <c r="AO29" s="38"/>
      <c r="AP29" s="38"/>
      <c r="AQ29" s="38"/>
      <c r="AR29" s="50"/>
      <c r="AS29" s="50"/>
      <c r="AT29" s="50"/>
      <c r="AU29" s="50"/>
      <c r="AV29" s="53">
        <v>68</v>
      </c>
      <c r="AW29" s="50">
        <f t="shared" si="135"/>
        <v>68</v>
      </c>
      <c r="AX29" s="55"/>
      <c r="AY29" s="55">
        <f t="shared" si="136"/>
        <v>28</v>
      </c>
      <c r="AZ29" s="55">
        <v>40</v>
      </c>
      <c r="BA29" s="55"/>
      <c r="BB29" s="55"/>
      <c r="BC29" s="55"/>
      <c r="BD29" s="50"/>
      <c r="BE29" s="50"/>
      <c r="BF29" s="50"/>
      <c r="BG29" s="50"/>
      <c r="BH29" s="53"/>
      <c r="BI29" s="50">
        <f t="shared" si="118"/>
        <v>0</v>
      </c>
      <c r="BJ29" s="55"/>
      <c r="BK29" s="55">
        <f t="shared" si="119"/>
        <v>0</v>
      </c>
      <c r="BL29" s="55"/>
      <c r="BM29" s="55"/>
      <c r="BN29" s="55"/>
      <c r="BO29" s="55"/>
      <c r="BP29" s="50"/>
      <c r="BQ29" s="50"/>
      <c r="BR29" s="50"/>
      <c r="BS29" s="50"/>
      <c r="BT29" s="53"/>
      <c r="BU29" s="56">
        <f t="shared" si="120"/>
        <v>0</v>
      </c>
      <c r="BV29" s="55"/>
      <c r="BW29" s="55">
        <f t="shared" si="121"/>
        <v>0</v>
      </c>
      <c r="BX29" s="55"/>
      <c r="BY29" s="55"/>
      <c r="BZ29" s="55"/>
      <c r="CA29" s="55"/>
      <c r="CB29" s="50"/>
      <c r="CC29" s="50"/>
      <c r="CD29" s="50"/>
      <c r="CE29" s="50"/>
      <c r="CF29" s="53"/>
      <c r="CG29" s="56">
        <f t="shared" si="122"/>
        <v>0</v>
      </c>
      <c r="CH29" s="55"/>
      <c r="CI29" s="55">
        <f t="shared" si="123"/>
        <v>0</v>
      </c>
      <c r="CJ29" s="55"/>
      <c r="CK29" s="55"/>
      <c r="CL29" s="55"/>
      <c r="CM29" s="55"/>
      <c r="CN29" s="50"/>
      <c r="CO29" s="50"/>
      <c r="CP29" s="50"/>
      <c r="CQ29" s="50"/>
      <c r="CR29" s="58">
        <f t="shared" si="30"/>
        <v>68</v>
      </c>
      <c r="CS29" s="58" t="b">
        <f t="shared" si="31"/>
        <v>1</v>
      </c>
      <c r="CT29" s="91"/>
      <c r="CU29" s="91"/>
      <c r="CV29" s="91"/>
      <c r="CW29" s="91"/>
      <c r="CX29" s="92"/>
      <c r="CY29" s="92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</row>
    <row r="30" spans="1:136" x14ac:dyDescent="0.25">
      <c r="A30" s="57" t="s">
        <v>230</v>
      </c>
      <c r="B30" s="331" t="s">
        <v>128</v>
      </c>
      <c r="C30" s="111" t="str">
        <f t="shared" si="124"/>
        <v xml:space="preserve">,,ДЗ, ДЗ, , </v>
      </c>
      <c r="D30" s="110"/>
      <c r="E30" s="110"/>
      <c r="F30" s="110" t="s">
        <v>125</v>
      </c>
      <c r="G30" s="110" t="s">
        <v>125</v>
      </c>
      <c r="H30" s="110"/>
      <c r="I30" s="110"/>
      <c r="J30" s="53">
        <f t="shared" si="7"/>
        <v>74</v>
      </c>
      <c r="K30" s="74">
        <v>74</v>
      </c>
      <c r="L30" s="50"/>
      <c r="M30" s="50">
        <f t="shared" si="137"/>
        <v>74</v>
      </c>
      <c r="N30" s="50">
        <f t="shared" si="125"/>
        <v>0</v>
      </c>
      <c r="O30" s="50">
        <f t="shared" si="126"/>
        <v>4</v>
      </c>
      <c r="P30" s="50">
        <f t="shared" si="127"/>
        <v>70</v>
      </c>
      <c r="Q30" s="50">
        <f t="shared" si="128"/>
        <v>0</v>
      </c>
      <c r="R30" s="50">
        <f t="shared" si="129"/>
        <v>0</v>
      </c>
      <c r="S30" s="50">
        <f t="shared" si="130"/>
        <v>0</v>
      </c>
      <c r="T30" s="50">
        <f t="shared" si="131"/>
        <v>0</v>
      </c>
      <c r="U30" s="50">
        <f t="shared" si="132"/>
        <v>0</v>
      </c>
      <c r="V30" s="50">
        <f t="shared" si="133"/>
        <v>0</v>
      </c>
      <c r="W30" s="50">
        <f t="shared" si="134"/>
        <v>0</v>
      </c>
      <c r="X30" s="53"/>
      <c r="Y30" s="50"/>
      <c r="Z30" s="38"/>
      <c r="AA30" s="38"/>
      <c r="AB30" s="38"/>
      <c r="AC30" s="38"/>
      <c r="AD30" s="38"/>
      <c r="AE30" s="38"/>
      <c r="AF30" s="50"/>
      <c r="AG30" s="50"/>
      <c r="AH30" s="50"/>
      <c r="AI30" s="50"/>
      <c r="AJ30" s="53"/>
      <c r="AK30" s="50"/>
      <c r="AL30" s="38"/>
      <c r="AM30" s="38"/>
      <c r="AN30" s="38"/>
      <c r="AO30" s="38"/>
      <c r="AP30" s="38"/>
      <c r="AQ30" s="38"/>
      <c r="AR30" s="50"/>
      <c r="AS30" s="50"/>
      <c r="AT30" s="50"/>
      <c r="AU30" s="50"/>
      <c r="AV30" s="53">
        <v>34</v>
      </c>
      <c r="AW30" s="50">
        <f t="shared" si="135"/>
        <v>34</v>
      </c>
      <c r="AX30" s="55"/>
      <c r="AY30" s="55">
        <f t="shared" si="136"/>
        <v>2</v>
      </c>
      <c r="AZ30" s="55">
        <v>32</v>
      </c>
      <c r="BA30" s="55"/>
      <c r="BB30" s="55"/>
      <c r="BC30" s="55"/>
      <c r="BD30" s="50"/>
      <c r="BE30" s="50"/>
      <c r="BF30" s="50"/>
      <c r="BG30" s="50"/>
      <c r="BH30" s="53">
        <v>40</v>
      </c>
      <c r="BI30" s="50">
        <f t="shared" si="118"/>
        <v>40</v>
      </c>
      <c r="BJ30" s="55"/>
      <c r="BK30" s="55">
        <f t="shared" si="119"/>
        <v>2</v>
      </c>
      <c r="BL30" s="55">
        <v>38</v>
      </c>
      <c r="BM30" s="55"/>
      <c r="BN30" s="55"/>
      <c r="BO30" s="55"/>
      <c r="BP30" s="50"/>
      <c r="BQ30" s="50"/>
      <c r="BR30" s="50"/>
      <c r="BS30" s="50"/>
      <c r="BT30" s="53"/>
      <c r="BU30" s="56">
        <f t="shared" si="120"/>
        <v>0</v>
      </c>
      <c r="BV30" s="55"/>
      <c r="BW30" s="55">
        <f t="shared" si="121"/>
        <v>0</v>
      </c>
      <c r="BX30" s="55"/>
      <c r="BY30" s="55"/>
      <c r="BZ30" s="55"/>
      <c r="CA30" s="55"/>
      <c r="CB30" s="50"/>
      <c r="CC30" s="50"/>
      <c r="CD30" s="50"/>
      <c r="CE30" s="50"/>
      <c r="CF30" s="53"/>
      <c r="CG30" s="56">
        <f t="shared" si="122"/>
        <v>0</v>
      </c>
      <c r="CH30" s="55"/>
      <c r="CI30" s="55">
        <f t="shared" si="123"/>
        <v>0</v>
      </c>
      <c r="CJ30" s="55"/>
      <c r="CK30" s="55"/>
      <c r="CL30" s="55"/>
      <c r="CM30" s="55"/>
      <c r="CN30" s="50"/>
      <c r="CO30" s="50"/>
      <c r="CP30" s="50"/>
      <c r="CQ30" s="50"/>
      <c r="CR30" s="58">
        <f t="shared" si="30"/>
        <v>74</v>
      </c>
      <c r="CS30" s="58" t="b">
        <f t="shared" si="31"/>
        <v>1</v>
      </c>
      <c r="CT30" s="91"/>
      <c r="CU30" s="91"/>
      <c r="CV30" s="91"/>
      <c r="CW30" s="91"/>
      <c r="CX30" s="92"/>
      <c r="CY30" s="92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</row>
    <row r="31" spans="1:136" x14ac:dyDescent="0.25">
      <c r="A31" s="57" t="s">
        <v>231</v>
      </c>
      <c r="B31" s="331" t="s">
        <v>175</v>
      </c>
      <c r="C31" s="111" t="str">
        <f t="shared" si="124"/>
        <v xml:space="preserve">,,, ДФК, , </v>
      </c>
      <c r="D31" s="110"/>
      <c r="E31" s="110"/>
      <c r="F31" s="110"/>
      <c r="G31" s="134" t="s">
        <v>295</v>
      </c>
      <c r="H31" s="111"/>
      <c r="I31" s="111"/>
      <c r="J31" s="53">
        <f t="shared" si="7"/>
        <v>32</v>
      </c>
      <c r="K31" s="74">
        <v>32</v>
      </c>
      <c r="L31" s="50"/>
      <c r="M31" s="50">
        <f t="shared" si="137"/>
        <v>32</v>
      </c>
      <c r="N31" s="50">
        <f t="shared" si="125"/>
        <v>0</v>
      </c>
      <c r="O31" s="50">
        <f t="shared" si="126"/>
        <v>16</v>
      </c>
      <c r="P31" s="50">
        <f t="shared" si="127"/>
        <v>16</v>
      </c>
      <c r="Q31" s="50">
        <f t="shared" si="128"/>
        <v>0</v>
      </c>
      <c r="R31" s="50">
        <f t="shared" si="129"/>
        <v>0</v>
      </c>
      <c r="S31" s="50">
        <f t="shared" si="130"/>
        <v>0</v>
      </c>
      <c r="T31" s="50">
        <f t="shared" si="131"/>
        <v>0</v>
      </c>
      <c r="U31" s="50">
        <f t="shared" si="132"/>
        <v>0</v>
      </c>
      <c r="V31" s="50">
        <f t="shared" si="133"/>
        <v>0</v>
      </c>
      <c r="W31" s="50">
        <f t="shared" si="134"/>
        <v>0</v>
      </c>
      <c r="X31" s="53"/>
      <c r="Y31" s="50"/>
      <c r="Z31" s="38"/>
      <c r="AA31" s="38"/>
      <c r="AB31" s="38"/>
      <c r="AC31" s="38"/>
      <c r="AD31" s="38"/>
      <c r="AE31" s="38"/>
      <c r="AF31" s="50"/>
      <c r="AG31" s="50"/>
      <c r="AH31" s="50"/>
      <c r="AI31" s="50"/>
      <c r="AJ31" s="53"/>
      <c r="AK31" s="50"/>
      <c r="AL31" s="38"/>
      <c r="AM31" s="38"/>
      <c r="AN31" s="38"/>
      <c r="AO31" s="38"/>
      <c r="AP31" s="38"/>
      <c r="AQ31" s="38"/>
      <c r="AR31" s="50"/>
      <c r="AS31" s="50"/>
      <c r="AT31" s="50"/>
      <c r="AU31" s="50"/>
      <c r="AV31" s="53"/>
      <c r="AW31" s="50">
        <f t="shared" si="135"/>
        <v>0</v>
      </c>
      <c r="AX31" s="55"/>
      <c r="AY31" s="55">
        <f t="shared" si="136"/>
        <v>0</v>
      </c>
      <c r="AZ31" s="55"/>
      <c r="BA31" s="55"/>
      <c r="BB31" s="55"/>
      <c r="BC31" s="55"/>
      <c r="BD31" s="50"/>
      <c r="BE31" s="50"/>
      <c r="BF31" s="50"/>
      <c r="BG31" s="50"/>
      <c r="BH31" s="53">
        <v>32</v>
      </c>
      <c r="BI31" s="50">
        <f t="shared" si="118"/>
        <v>32</v>
      </c>
      <c r="BJ31" s="55"/>
      <c r="BK31" s="55">
        <f t="shared" si="119"/>
        <v>16</v>
      </c>
      <c r="BL31" s="55">
        <v>16</v>
      </c>
      <c r="BM31" s="55"/>
      <c r="BN31" s="55"/>
      <c r="BO31" s="55"/>
      <c r="BP31" s="50"/>
      <c r="BQ31" s="50"/>
      <c r="BR31" s="50"/>
      <c r="BS31" s="50"/>
      <c r="BT31" s="53"/>
      <c r="BU31" s="56">
        <f t="shared" si="120"/>
        <v>0</v>
      </c>
      <c r="BV31" s="55"/>
      <c r="BW31" s="55">
        <f t="shared" si="121"/>
        <v>0</v>
      </c>
      <c r="BX31" s="55"/>
      <c r="BY31" s="55"/>
      <c r="BZ31" s="55"/>
      <c r="CA31" s="55"/>
      <c r="CB31" s="50"/>
      <c r="CC31" s="50"/>
      <c r="CD31" s="50"/>
      <c r="CE31" s="50"/>
      <c r="CF31" s="53"/>
      <c r="CG31" s="56">
        <f t="shared" si="122"/>
        <v>0</v>
      </c>
      <c r="CH31" s="55"/>
      <c r="CI31" s="55">
        <f t="shared" si="123"/>
        <v>0</v>
      </c>
      <c r="CJ31" s="55"/>
      <c r="CK31" s="55"/>
      <c r="CL31" s="55"/>
      <c r="CM31" s="55"/>
      <c r="CN31" s="50"/>
      <c r="CO31" s="50"/>
      <c r="CP31" s="50"/>
      <c r="CQ31" s="50"/>
      <c r="CR31" s="58">
        <f t="shared" si="30"/>
        <v>32</v>
      </c>
      <c r="CS31" s="58" t="b">
        <f t="shared" si="31"/>
        <v>1</v>
      </c>
      <c r="CT31" s="91"/>
      <c r="CU31" s="91"/>
      <c r="CV31" s="91"/>
      <c r="CW31" s="91"/>
      <c r="CX31" s="92"/>
      <c r="CY31" s="92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</row>
    <row r="32" spans="1:136" x14ac:dyDescent="0.25">
      <c r="A32" s="57" t="s">
        <v>232</v>
      </c>
      <c r="B32" s="331" t="s">
        <v>174</v>
      </c>
      <c r="C32" s="111" t="str">
        <f t="shared" si="124"/>
        <v xml:space="preserve">,,, , ДФК, </v>
      </c>
      <c r="D32" s="110"/>
      <c r="E32" s="110"/>
      <c r="F32" s="110"/>
      <c r="G32" s="111"/>
      <c r="H32" s="111" t="s">
        <v>295</v>
      </c>
      <c r="I32" s="111"/>
      <c r="J32" s="53">
        <f t="shared" si="7"/>
        <v>32</v>
      </c>
      <c r="K32" s="74">
        <v>32</v>
      </c>
      <c r="L32" s="50"/>
      <c r="M32" s="50">
        <f t="shared" si="137"/>
        <v>32</v>
      </c>
      <c r="N32" s="50">
        <f t="shared" si="125"/>
        <v>0</v>
      </c>
      <c r="O32" s="50">
        <f t="shared" si="126"/>
        <v>16</v>
      </c>
      <c r="P32" s="50">
        <f t="shared" si="127"/>
        <v>16</v>
      </c>
      <c r="Q32" s="50">
        <f t="shared" si="128"/>
        <v>0</v>
      </c>
      <c r="R32" s="50">
        <f t="shared" si="129"/>
        <v>0</v>
      </c>
      <c r="S32" s="50">
        <f t="shared" si="130"/>
        <v>0</v>
      </c>
      <c r="T32" s="50">
        <f t="shared" si="131"/>
        <v>0</v>
      </c>
      <c r="U32" s="50">
        <f t="shared" si="132"/>
        <v>0</v>
      </c>
      <c r="V32" s="50">
        <f t="shared" si="133"/>
        <v>0</v>
      </c>
      <c r="W32" s="50">
        <f t="shared" si="134"/>
        <v>0</v>
      </c>
      <c r="X32" s="53"/>
      <c r="Y32" s="50"/>
      <c r="Z32" s="38"/>
      <c r="AA32" s="38"/>
      <c r="AB32" s="38"/>
      <c r="AC32" s="38"/>
      <c r="AD32" s="38"/>
      <c r="AE32" s="38"/>
      <c r="AF32" s="50"/>
      <c r="AG32" s="50"/>
      <c r="AH32" s="50"/>
      <c r="AI32" s="50"/>
      <c r="AJ32" s="53"/>
      <c r="AK32" s="50"/>
      <c r="AL32" s="38"/>
      <c r="AM32" s="38"/>
      <c r="AN32" s="38"/>
      <c r="AO32" s="38"/>
      <c r="AP32" s="38"/>
      <c r="AQ32" s="38"/>
      <c r="AR32" s="50"/>
      <c r="AS32" s="50"/>
      <c r="AT32" s="50"/>
      <c r="AU32" s="50"/>
      <c r="AV32" s="53"/>
      <c r="AW32" s="50">
        <f t="shared" si="135"/>
        <v>0</v>
      </c>
      <c r="AX32" s="55"/>
      <c r="AY32" s="55">
        <f t="shared" si="136"/>
        <v>0</v>
      </c>
      <c r="AZ32" s="55"/>
      <c r="BA32" s="55"/>
      <c r="BB32" s="55"/>
      <c r="BC32" s="55"/>
      <c r="BD32" s="50"/>
      <c r="BE32" s="50"/>
      <c r="BF32" s="50"/>
      <c r="BG32" s="50"/>
      <c r="BH32" s="53"/>
      <c r="BI32" s="50">
        <f t="shared" si="118"/>
        <v>0</v>
      </c>
      <c r="BJ32" s="55"/>
      <c r="BK32" s="55">
        <f t="shared" si="119"/>
        <v>0</v>
      </c>
      <c r="BL32" s="55"/>
      <c r="BM32" s="55"/>
      <c r="BN32" s="55"/>
      <c r="BO32" s="55"/>
      <c r="BP32" s="50"/>
      <c r="BQ32" s="50"/>
      <c r="BR32" s="50"/>
      <c r="BS32" s="50"/>
      <c r="BT32" s="53">
        <v>32</v>
      </c>
      <c r="BU32" s="56">
        <f t="shared" si="120"/>
        <v>32</v>
      </c>
      <c r="BV32" s="55"/>
      <c r="BW32" s="55">
        <f t="shared" si="121"/>
        <v>16</v>
      </c>
      <c r="BX32" s="55">
        <v>16</v>
      </c>
      <c r="BY32" s="55"/>
      <c r="BZ32" s="55"/>
      <c r="CA32" s="55"/>
      <c r="CB32" s="50"/>
      <c r="CC32" s="50"/>
      <c r="CD32" s="50"/>
      <c r="CE32" s="50"/>
      <c r="CF32" s="53"/>
      <c r="CG32" s="56">
        <f t="shared" si="122"/>
        <v>0</v>
      </c>
      <c r="CH32" s="55"/>
      <c r="CI32" s="55">
        <f t="shared" si="123"/>
        <v>0</v>
      </c>
      <c r="CJ32" s="55"/>
      <c r="CK32" s="55"/>
      <c r="CL32" s="55"/>
      <c r="CM32" s="55"/>
      <c r="CN32" s="50"/>
      <c r="CO32" s="50"/>
      <c r="CP32" s="50"/>
      <c r="CQ32" s="50"/>
      <c r="CR32" s="58">
        <f>X32+AJ32+AV32+BH32+BT32+CF32</f>
        <v>32</v>
      </c>
      <c r="CS32" s="58" t="b">
        <f t="shared" si="31"/>
        <v>1</v>
      </c>
      <c r="CT32" s="91"/>
      <c r="CU32" s="91"/>
      <c r="CV32" s="91"/>
      <c r="CW32" s="91"/>
      <c r="CX32" s="92"/>
      <c r="CY32" s="92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</row>
    <row r="33" spans="1:136" s="21" customFormat="1" x14ac:dyDescent="0.25">
      <c r="A33" s="72" t="s">
        <v>234</v>
      </c>
      <c r="B33" s="47" t="s">
        <v>207</v>
      </c>
      <c r="C33" s="126"/>
      <c r="D33" s="148"/>
      <c r="E33" s="148"/>
      <c r="F33" s="112"/>
      <c r="G33" s="113"/>
      <c r="H33" s="113"/>
      <c r="I33" s="113"/>
      <c r="J33" s="53">
        <f>SUM(J34:J44)</f>
        <v>536</v>
      </c>
      <c r="K33" s="53">
        <f t="shared" ref="K33:W33" si="138">SUM(K34:K44)</f>
        <v>444</v>
      </c>
      <c r="L33" s="53">
        <f t="shared" si="138"/>
        <v>92</v>
      </c>
      <c r="M33" s="53">
        <f t="shared" si="138"/>
        <v>506</v>
      </c>
      <c r="N33" s="53">
        <f t="shared" si="138"/>
        <v>0</v>
      </c>
      <c r="O33" s="53">
        <f t="shared" si="138"/>
        <v>210</v>
      </c>
      <c r="P33" s="53">
        <f t="shared" si="138"/>
        <v>290</v>
      </c>
      <c r="Q33" s="53">
        <f t="shared" si="138"/>
        <v>0</v>
      </c>
      <c r="R33" s="53">
        <f t="shared" si="138"/>
        <v>0</v>
      </c>
      <c r="S33" s="53">
        <f>SUM(S34:S44)</f>
        <v>6</v>
      </c>
      <c r="T33" s="53">
        <f t="shared" si="138"/>
        <v>12</v>
      </c>
      <c r="U33" s="53">
        <f t="shared" si="138"/>
        <v>0</v>
      </c>
      <c r="V33" s="53">
        <f t="shared" si="138"/>
        <v>0</v>
      </c>
      <c r="W33" s="53">
        <f t="shared" si="138"/>
        <v>18</v>
      </c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>
        <f>SUM(AV34:AV44)</f>
        <v>350</v>
      </c>
      <c r="AW33" s="53">
        <f t="shared" ref="AW33:BS33" si="139">SUM(AW34:AW44)</f>
        <v>320</v>
      </c>
      <c r="AX33" s="53">
        <f t="shared" si="139"/>
        <v>0</v>
      </c>
      <c r="AY33" s="53">
        <f t="shared" si="139"/>
        <v>128</v>
      </c>
      <c r="AZ33" s="53">
        <f t="shared" si="139"/>
        <v>186</v>
      </c>
      <c r="BA33" s="53">
        <f t="shared" si="139"/>
        <v>0</v>
      </c>
      <c r="BB33" s="53">
        <f t="shared" si="139"/>
        <v>0</v>
      </c>
      <c r="BC33" s="53">
        <f t="shared" si="139"/>
        <v>6</v>
      </c>
      <c r="BD33" s="53">
        <f t="shared" si="139"/>
        <v>12</v>
      </c>
      <c r="BE33" s="53">
        <f t="shared" si="139"/>
        <v>0</v>
      </c>
      <c r="BF33" s="53">
        <f t="shared" si="139"/>
        <v>0</v>
      </c>
      <c r="BG33" s="53">
        <f t="shared" si="139"/>
        <v>18</v>
      </c>
      <c r="BH33" s="53">
        <f t="shared" si="139"/>
        <v>84</v>
      </c>
      <c r="BI33" s="53">
        <f t="shared" si="139"/>
        <v>84</v>
      </c>
      <c r="BJ33" s="53">
        <f t="shared" si="139"/>
        <v>0</v>
      </c>
      <c r="BK33" s="53">
        <f t="shared" si="139"/>
        <v>38</v>
      </c>
      <c r="BL33" s="53">
        <f t="shared" si="139"/>
        <v>46</v>
      </c>
      <c r="BM33" s="53">
        <f t="shared" si="139"/>
        <v>0</v>
      </c>
      <c r="BN33" s="53">
        <f t="shared" si="139"/>
        <v>0</v>
      </c>
      <c r="BO33" s="53">
        <f t="shared" si="139"/>
        <v>0</v>
      </c>
      <c r="BP33" s="53">
        <f t="shared" si="139"/>
        <v>0</v>
      </c>
      <c r="BQ33" s="53">
        <f t="shared" si="139"/>
        <v>0</v>
      </c>
      <c r="BR33" s="53">
        <f t="shared" si="139"/>
        <v>0</v>
      </c>
      <c r="BS33" s="53">
        <f t="shared" si="139"/>
        <v>0</v>
      </c>
      <c r="BT33" s="53">
        <f>SUM(BT34:BT44)</f>
        <v>70</v>
      </c>
      <c r="BU33" s="53">
        <f t="shared" ref="BU33:CE33" si="140">SUM(BU34:BU44)</f>
        <v>70</v>
      </c>
      <c r="BV33" s="53">
        <f t="shared" si="140"/>
        <v>0</v>
      </c>
      <c r="BW33" s="53">
        <f t="shared" si="140"/>
        <v>24</v>
      </c>
      <c r="BX33" s="53">
        <f t="shared" si="140"/>
        <v>46</v>
      </c>
      <c r="BY33" s="53">
        <f t="shared" si="140"/>
        <v>0</v>
      </c>
      <c r="BZ33" s="53">
        <f t="shared" si="140"/>
        <v>0</v>
      </c>
      <c r="CA33" s="53">
        <f t="shared" si="140"/>
        <v>0</v>
      </c>
      <c r="CB33" s="53">
        <f t="shared" si="140"/>
        <v>0</v>
      </c>
      <c r="CC33" s="53">
        <f t="shared" si="140"/>
        <v>0</v>
      </c>
      <c r="CD33" s="53">
        <f t="shared" si="140"/>
        <v>0</v>
      </c>
      <c r="CE33" s="53">
        <f t="shared" si="140"/>
        <v>0</v>
      </c>
      <c r="CF33" s="53">
        <f>SUM(CF34:CF44)</f>
        <v>32</v>
      </c>
      <c r="CG33" s="53">
        <f t="shared" ref="CG33:CQ33" si="141">SUM(CG34:CG44)</f>
        <v>32</v>
      </c>
      <c r="CH33" s="53">
        <f t="shared" si="141"/>
        <v>0</v>
      </c>
      <c r="CI33" s="53">
        <f t="shared" si="141"/>
        <v>20</v>
      </c>
      <c r="CJ33" s="53">
        <f t="shared" si="141"/>
        <v>12</v>
      </c>
      <c r="CK33" s="53">
        <f t="shared" si="141"/>
        <v>0</v>
      </c>
      <c r="CL33" s="53">
        <f t="shared" si="141"/>
        <v>0</v>
      </c>
      <c r="CM33" s="53">
        <f t="shared" si="141"/>
        <v>0</v>
      </c>
      <c r="CN33" s="53">
        <f t="shared" si="141"/>
        <v>0</v>
      </c>
      <c r="CO33" s="53">
        <f t="shared" si="141"/>
        <v>0</v>
      </c>
      <c r="CP33" s="53">
        <f t="shared" si="141"/>
        <v>0</v>
      </c>
      <c r="CQ33" s="53">
        <f t="shared" si="141"/>
        <v>0</v>
      </c>
      <c r="CR33" s="58">
        <f t="shared" si="30"/>
        <v>536</v>
      </c>
      <c r="CS33" s="58" t="b">
        <f t="shared" si="31"/>
        <v>1</v>
      </c>
      <c r="CT33" s="91"/>
      <c r="CU33" s="91"/>
      <c r="CV33" s="91"/>
      <c r="CW33" s="91"/>
      <c r="CX33" s="92"/>
      <c r="CY33" s="92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</row>
    <row r="34" spans="1:136" ht="30" x14ac:dyDescent="0.25">
      <c r="A34" s="57" t="s">
        <v>235</v>
      </c>
      <c r="B34" s="332" t="s">
        <v>305</v>
      </c>
      <c r="C34" s="111" t="str">
        <f>_xlfn.CONCAT(D34,",",E34,",",F34,", ",G34,", ",H34,", ",I34,"")</f>
        <v xml:space="preserve">,,ДЗ, , , </v>
      </c>
      <c r="D34" s="110"/>
      <c r="E34" s="110"/>
      <c r="F34" s="134" t="s">
        <v>125</v>
      </c>
      <c r="G34" s="111"/>
      <c r="H34" s="111"/>
      <c r="I34" s="111"/>
      <c r="J34" s="53">
        <f t="shared" si="7"/>
        <v>64</v>
      </c>
      <c r="K34" s="74">
        <v>64</v>
      </c>
      <c r="L34" s="74"/>
      <c r="M34" s="50">
        <f>AW34+BI34+BU34+CG34</f>
        <v>64</v>
      </c>
      <c r="N34" s="50">
        <f t="shared" ref="N34:W34" si="142">AX34+BJ34+BV34+CH34</f>
        <v>0</v>
      </c>
      <c r="O34" s="50">
        <f t="shared" si="142"/>
        <v>24</v>
      </c>
      <c r="P34" s="50">
        <f t="shared" si="142"/>
        <v>40</v>
      </c>
      <c r="Q34" s="50">
        <f t="shared" si="142"/>
        <v>0</v>
      </c>
      <c r="R34" s="50">
        <f t="shared" si="142"/>
        <v>0</v>
      </c>
      <c r="S34" s="50">
        <f t="shared" si="142"/>
        <v>0</v>
      </c>
      <c r="T34" s="50">
        <f t="shared" si="142"/>
        <v>0</v>
      </c>
      <c r="U34" s="50">
        <f t="shared" si="142"/>
        <v>0</v>
      </c>
      <c r="V34" s="50">
        <f t="shared" si="142"/>
        <v>0</v>
      </c>
      <c r="W34" s="50">
        <f t="shared" si="142"/>
        <v>0</v>
      </c>
      <c r="X34" s="53"/>
      <c r="Y34" s="50"/>
      <c r="Z34" s="38"/>
      <c r="AA34" s="38"/>
      <c r="AB34" s="38"/>
      <c r="AC34" s="38"/>
      <c r="AD34" s="38"/>
      <c r="AE34" s="38"/>
      <c r="AF34" s="50"/>
      <c r="AG34" s="50"/>
      <c r="AH34" s="50"/>
      <c r="AI34" s="50"/>
      <c r="AJ34" s="53"/>
      <c r="AK34" s="50"/>
      <c r="AL34" s="38"/>
      <c r="AM34" s="38"/>
      <c r="AN34" s="38"/>
      <c r="AO34" s="38"/>
      <c r="AP34" s="38"/>
      <c r="AQ34" s="38"/>
      <c r="AR34" s="50"/>
      <c r="AS34" s="50"/>
      <c r="AT34" s="50"/>
      <c r="AU34" s="50"/>
      <c r="AV34" s="53">
        <v>64</v>
      </c>
      <c r="AW34" s="50">
        <f>AV34-BG34-BE34-BD34</f>
        <v>64</v>
      </c>
      <c r="AX34" s="55"/>
      <c r="AY34" s="55">
        <f t="shared" ref="AY34:AY44" si="143">AW34-AX34-AZ34-BA34-BB34-BC34</f>
        <v>24</v>
      </c>
      <c r="AZ34" s="55">
        <v>40</v>
      </c>
      <c r="BA34" s="55"/>
      <c r="BB34" s="55"/>
      <c r="BC34" s="55"/>
      <c r="BD34" s="50"/>
      <c r="BE34" s="50"/>
      <c r="BF34" s="50"/>
      <c r="BG34" s="50"/>
      <c r="BH34" s="53"/>
      <c r="BI34" s="50">
        <f t="shared" ref="BI34:BI44" si="144">BH34-BS34-BQ34-BP34</f>
        <v>0</v>
      </c>
      <c r="BJ34" s="55"/>
      <c r="BK34" s="55">
        <f t="shared" ref="BK34:BK44" si="145">BI34-BJ34-BL34-BM34-BN34-BO34</f>
        <v>0</v>
      </c>
      <c r="BL34" s="55"/>
      <c r="BM34" s="55"/>
      <c r="BN34" s="55"/>
      <c r="BO34" s="55"/>
      <c r="BP34" s="50"/>
      <c r="BQ34" s="50"/>
      <c r="BR34" s="50"/>
      <c r="BS34" s="50"/>
      <c r="BT34" s="53">
        <v>0</v>
      </c>
      <c r="BU34" s="50">
        <f t="shared" ref="BU34:BU44" si="146">BT34-CE34-CC34-CB34</f>
        <v>0</v>
      </c>
      <c r="BV34" s="55"/>
      <c r="BW34" s="55">
        <f t="shared" ref="BW34:BW44" si="147">BU34-BV34-BX34-BY34-BZ34-CA34</f>
        <v>0</v>
      </c>
      <c r="BX34" s="55"/>
      <c r="BY34" s="55"/>
      <c r="BZ34" s="55"/>
      <c r="CA34" s="55"/>
      <c r="CB34" s="50"/>
      <c r="CC34" s="50"/>
      <c r="CD34" s="50"/>
      <c r="CE34" s="50"/>
      <c r="CF34" s="53"/>
      <c r="CG34" s="56">
        <f t="shared" ref="CG34:CG44" si="148">CF34-CQ34-CO34-CN34-CP34</f>
        <v>0</v>
      </c>
      <c r="CH34" s="55"/>
      <c r="CI34" s="55">
        <f t="shared" ref="CI34:CI44" si="149">CG34-CH34-CJ34-CK34-CL34-CM34</f>
        <v>0</v>
      </c>
      <c r="CJ34" s="55"/>
      <c r="CK34" s="55"/>
      <c r="CL34" s="55"/>
      <c r="CM34" s="55"/>
      <c r="CN34" s="50"/>
      <c r="CO34" s="50"/>
      <c r="CP34" s="50"/>
      <c r="CQ34" s="50"/>
      <c r="CR34" s="58">
        <f t="shared" si="30"/>
        <v>64</v>
      </c>
      <c r="CS34" s="58" t="b">
        <f t="shared" si="31"/>
        <v>1</v>
      </c>
      <c r="CT34" s="91"/>
      <c r="CU34" s="91"/>
      <c r="CV34" s="91"/>
      <c r="CW34" s="91"/>
      <c r="CX34" s="92"/>
      <c r="CY34" s="92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</row>
    <row r="35" spans="1:136" x14ac:dyDescent="0.25">
      <c r="A35" s="57" t="s">
        <v>236</v>
      </c>
      <c r="B35" s="42" t="s">
        <v>176</v>
      </c>
      <c r="C35" s="111" t="str">
        <f t="shared" ref="C35:C44" si="150">_xlfn.CONCAT(D35,",",E35,",",F35,", ",G35,", ",H35,", ",I35,"")</f>
        <v xml:space="preserve">,,Э, , , </v>
      </c>
      <c r="D35" s="110"/>
      <c r="E35" s="110"/>
      <c r="F35" s="134" t="s">
        <v>126</v>
      </c>
      <c r="G35" s="111"/>
      <c r="H35" s="111"/>
      <c r="I35" s="111"/>
      <c r="J35" s="53">
        <f t="shared" si="7"/>
        <v>92</v>
      </c>
      <c r="K35" s="74">
        <v>92</v>
      </c>
      <c r="L35" s="74"/>
      <c r="M35" s="50">
        <f t="shared" ref="M35:M44" si="151">AW35+BI35+BU35+CG35</f>
        <v>82</v>
      </c>
      <c r="N35" s="50">
        <f t="shared" ref="N35:N44" si="152">AX35+BJ35+BV35+CH35</f>
        <v>0</v>
      </c>
      <c r="O35" s="50">
        <f t="shared" ref="O35:O44" si="153">AY35+BK35+BW35+CI35</f>
        <v>40</v>
      </c>
      <c r="P35" s="50">
        <f t="shared" ref="P35:P44" si="154">AZ35+BL35+BX35+CJ35</f>
        <v>40</v>
      </c>
      <c r="Q35" s="50">
        <f t="shared" ref="Q35:Q44" si="155">BA35+BM35+BY35+CK35</f>
        <v>0</v>
      </c>
      <c r="R35" s="50">
        <f t="shared" ref="R35:R44" si="156">BB35+BN35+BZ35+CL35</f>
        <v>0</v>
      </c>
      <c r="S35" s="50">
        <f t="shared" ref="S35:S44" si="157">BC35+BO35+CA35+CM35</f>
        <v>2</v>
      </c>
      <c r="T35" s="50">
        <f t="shared" ref="T35:T44" si="158">BD35+BP35+CB35+CN35</f>
        <v>4</v>
      </c>
      <c r="U35" s="50">
        <f t="shared" ref="U35:U44" si="159">BE35+BQ35+CC35+CO35</f>
        <v>0</v>
      </c>
      <c r="V35" s="50">
        <f t="shared" ref="V35:V44" si="160">BF35+BR35+CD35+CP35</f>
        <v>0</v>
      </c>
      <c r="W35" s="50">
        <f t="shared" ref="W35:W44" si="161">BG35+BS35+CE35+CQ35</f>
        <v>6</v>
      </c>
      <c r="X35" s="53"/>
      <c r="Y35" s="50"/>
      <c r="Z35" s="38"/>
      <c r="AA35" s="38"/>
      <c r="AB35" s="38"/>
      <c r="AC35" s="38"/>
      <c r="AD35" s="38"/>
      <c r="AE35" s="38"/>
      <c r="AF35" s="50"/>
      <c r="AG35" s="50"/>
      <c r="AH35" s="50"/>
      <c r="AI35" s="50"/>
      <c r="AJ35" s="53"/>
      <c r="AK35" s="50"/>
      <c r="AL35" s="38"/>
      <c r="AM35" s="38"/>
      <c r="AN35" s="38"/>
      <c r="AO35" s="38"/>
      <c r="AP35" s="38"/>
      <c r="AQ35" s="38"/>
      <c r="AR35" s="50"/>
      <c r="AS35" s="50"/>
      <c r="AT35" s="50"/>
      <c r="AU35" s="50"/>
      <c r="AV35" s="53">
        <v>92</v>
      </c>
      <c r="AW35" s="50">
        <f t="shared" ref="AW35:AW44" si="162">AV35-BG35-BE35-BD35</f>
        <v>82</v>
      </c>
      <c r="AX35" s="55"/>
      <c r="AY35" s="55">
        <f t="shared" si="143"/>
        <v>40</v>
      </c>
      <c r="AZ35" s="55">
        <v>40</v>
      </c>
      <c r="BA35" s="55"/>
      <c r="BB35" s="55"/>
      <c r="BC35" s="55">
        <v>2</v>
      </c>
      <c r="BD35" s="50">
        <v>4</v>
      </c>
      <c r="BE35" s="50"/>
      <c r="BF35" s="50"/>
      <c r="BG35" s="50">
        <v>6</v>
      </c>
      <c r="BH35" s="53"/>
      <c r="BI35" s="50">
        <f t="shared" si="144"/>
        <v>0</v>
      </c>
      <c r="BJ35" s="55"/>
      <c r="BK35" s="55">
        <f t="shared" si="145"/>
        <v>0</v>
      </c>
      <c r="BL35" s="55"/>
      <c r="BM35" s="55"/>
      <c r="BN35" s="55"/>
      <c r="BO35" s="55"/>
      <c r="BP35" s="50"/>
      <c r="BQ35" s="50"/>
      <c r="BR35" s="50"/>
      <c r="BS35" s="50"/>
      <c r="BT35" s="53">
        <v>0</v>
      </c>
      <c r="BU35" s="50">
        <f t="shared" si="146"/>
        <v>0</v>
      </c>
      <c r="BV35" s="55"/>
      <c r="BW35" s="55">
        <f t="shared" si="147"/>
        <v>0</v>
      </c>
      <c r="BX35" s="55"/>
      <c r="BY35" s="55"/>
      <c r="BZ35" s="55"/>
      <c r="CA35" s="55"/>
      <c r="CB35" s="50"/>
      <c r="CC35" s="50"/>
      <c r="CD35" s="50"/>
      <c r="CE35" s="50"/>
      <c r="CF35" s="53"/>
      <c r="CG35" s="56">
        <f t="shared" si="148"/>
        <v>0</v>
      </c>
      <c r="CH35" s="55"/>
      <c r="CI35" s="55">
        <f t="shared" si="149"/>
        <v>0</v>
      </c>
      <c r="CJ35" s="55"/>
      <c r="CK35" s="55"/>
      <c r="CL35" s="55"/>
      <c r="CM35" s="55"/>
      <c r="CN35" s="50"/>
      <c r="CO35" s="50"/>
      <c r="CP35" s="50"/>
      <c r="CQ35" s="50"/>
      <c r="CR35" s="58">
        <f t="shared" si="30"/>
        <v>92</v>
      </c>
      <c r="CS35" s="58" t="b">
        <f t="shared" si="31"/>
        <v>1</v>
      </c>
      <c r="CT35" s="34"/>
      <c r="CU35" s="34"/>
      <c r="CV35" s="34"/>
      <c r="CW35" s="34"/>
      <c r="CX35" s="11"/>
      <c r="CY35" s="11"/>
    </row>
    <row r="36" spans="1:136" ht="30" x14ac:dyDescent="0.25">
      <c r="A36" s="57" t="s">
        <v>237</v>
      </c>
      <c r="B36" s="332" t="s">
        <v>131</v>
      </c>
      <c r="C36" s="111" t="str">
        <f t="shared" si="150"/>
        <v xml:space="preserve">,,, ДФК, , </v>
      </c>
      <c r="D36" s="110"/>
      <c r="E36" s="110"/>
      <c r="F36" s="110"/>
      <c r="G36" s="111" t="s">
        <v>295</v>
      </c>
      <c r="H36" s="111"/>
      <c r="I36" s="111"/>
      <c r="J36" s="53">
        <f t="shared" si="7"/>
        <v>52</v>
      </c>
      <c r="K36" s="74">
        <v>52</v>
      </c>
      <c r="L36" s="74"/>
      <c r="M36" s="50">
        <f t="shared" si="151"/>
        <v>52</v>
      </c>
      <c r="N36" s="50">
        <f t="shared" si="152"/>
        <v>0</v>
      </c>
      <c r="O36" s="50">
        <f t="shared" si="153"/>
        <v>26</v>
      </c>
      <c r="P36" s="50">
        <f t="shared" si="154"/>
        <v>26</v>
      </c>
      <c r="Q36" s="50">
        <f t="shared" si="155"/>
        <v>0</v>
      </c>
      <c r="R36" s="50">
        <f t="shared" si="156"/>
        <v>0</v>
      </c>
      <c r="S36" s="50">
        <f t="shared" si="157"/>
        <v>0</v>
      </c>
      <c r="T36" s="50">
        <f t="shared" si="158"/>
        <v>0</v>
      </c>
      <c r="U36" s="50">
        <f t="shared" si="159"/>
        <v>0</v>
      </c>
      <c r="V36" s="50">
        <f t="shared" si="160"/>
        <v>0</v>
      </c>
      <c r="W36" s="50">
        <f t="shared" si="161"/>
        <v>0</v>
      </c>
      <c r="X36" s="53"/>
      <c r="Y36" s="50"/>
      <c r="Z36" s="38"/>
      <c r="AA36" s="38"/>
      <c r="AB36" s="38"/>
      <c r="AC36" s="38"/>
      <c r="AD36" s="38"/>
      <c r="AE36" s="38"/>
      <c r="AF36" s="50"/>
      <c r="AG36" s="50"/>
      <c r="AH36" s="50"/>
      <c r="AI36" s="50"/>
      <c r="AJ36" s="53"/>
      <c r="AK36" s="50"/>
      <c r="AL36" s="38"/>
      <c r="AM36" s="38"/>
      <c r="AN36" s="38"/>
      <c r="AO36" s="38"/>
      <c r="AP36" s="38"/>
      <c r="AQ36" s="38"/>
      <c r="AR36" s="50"/>
      <c r="AS36" s="50"/>
      <c r="AT36" s="50"/>
      <c r="AU36" s="50"/>
      <c r="AV36" s="53"/>
      <c r="AW36" s="50">
        <f>AV36-BG36-BE36-BD36</f>
        <v>0</v>
      </c>
      <c r="AX36" s="55"/>
      <c r="AY36" s="55">
        <f t="shared" si="143"/>
        <v>0</v>
      </c>
      <c r="AZ36" s="55"/>
      <c r="BA36" s="55"/>
      <c r="BB36" s="55"/>
      <c r="BC36" s="55"/>
      <c r="BD36" s="50"/>
      <c r="BE36" s="50"/>
      <c r="BF36" s="50"/>
      <c r="BG36" s="50"/>
      <c r="BH36" s="53">
        <v>52</v>
      </c>
      <c r="BI36" s="50">
        <f t="shared" si="144"/>
        <v>52</v>
      </c>
      <c r="BJ36" s="55"/>
      <c r="BK36" s="55">
        <f t="shared" si="145"/>
        <v>26</v>
      </c>
      <c r="BL36" s="55">
        <v>26</v>
      </c>
      <c r="BM36" s="55"/>
      <c r="BN36" s="55"/>
      <c r="BO36" s="55"/>
      <c r="BP36" s="50"/>
      <c r="BQ36" s="50"/>
      <c r="BR36" s="50"/>
      <c r="BS36" s="50"/>
      <c r="BT36" s="53">
        <v>0</v>
      </c>
      <c r="BU36" s="50">
        <f t="shared" si="146"/>
        <v>0</v>
      </c>
      <c r="BV36" s="55"/>
      <c r="BW36" s="55">
        <f t="shared" si="147"/>
        <v>0</v>
      </c>
      <c r="BX36" s="55"/>
      <c r="BY36" s="55"/>
      <c r="BZ36" s="55"/>
      <c r="CA36" s="55"/>
      <c r="CB36" s="50"/>
      <c r="CC36" s="50"/>
      <c r="CD36" s="50"/>
      <c r="CE36" s="50"/>
      <c r="CF36" s="53"/>
      <c r="CG36" s="56">
        <f t="shared" si="148"/>
        <v>0</v>
      </c>
      <c r="CH36" s="55"/>
      <c r="CI36" s="55">
        <f t="shared" si="149"/>
        <v>0</v>
      </c>
      <c r="CJ36" s="55"/>
      <c r="CK36" s="55"/>
      <c r="CL36" s="55"/>
      <c r="CM36" s="55"/>
      <c r="CN36" s="50"/>
      <c r="CO36" s="50"/>
      <c r="CP36" s="50"/>
      <c r="CQ36" s="50"/>
      <c r="CR36" s="58">
        <f t="shared" si="30"/>
        <v>52</v>
      </c>
      <c r="CS36" s="58" t="b">
        <f t="shared" si="31"/>
        <v>1</v>
      </c>
      <c r="CT36" s="34"/>
      <c r="CU36" s="34"/>
      <c r="CV36" s="34"/>
      <c r="CW36" s="34"/>
      <c r="CX36" s="11"/>
      <c r="CY36" s="11"/>
    </row>
    <row r="37" spans="1:136" ht="13.9" customHeight="1" x14ac:dyDescent="0.25">
      <c r="A37" s="57" t="s">
        <v>238</v>
      </c>
      <c r="B37" s="332" t="s">
        <v>130</v>
      </c>
      <c r="C37" s="111" t="str">
        <f t="shared" si="150"/>
        <v xml:space="preserve">,,ДЗ, , , </v>
      </c>
      <c r="D37" s="110"/>
      <c r="E37" s="110"/>
      <c r="F37" s="110" t="s">
        <v>125</v>
      </c>
      <c r="G37" s="111"/>
      <c r="H37" s="111"/>
      <c r="I37" s="111"/>
      <c r="J37" s="53">
        <f t="shared" si="7"/>
        <v>48</v>
      </c>
      <c r="K37" s="74">
        <v>48</v>
      </c>
      <c r="L37" s="74"/>
      <c r="M37" s="50">
        <f t="shared" si="151"/>
        <v>48</v>
      </c>
      <c r="N37" s="50">
        <f t="shared" si="152"/>
        <v>0</v>
      </c>
      <c r="O37" s="50">
        <f t="shared" si="153"/>
        <v>18</v>
      </c>
      <c r="P37" s="50">
        <f t="shared" si="154"/>
        <v>30</v>
      </c>
      <c r="Q37" s="50">
        <f t="shared" si="155"/>
        <v>0</v>
      </c>
      <c r="R37" s="50">
        <f t="shared" si="156"/>
        <v>0</v>
      </c>
      <c r="S37" s="50">
        <f t="shared" si="157"/>
        <v>0</v>
      </c>
      <c r="T37" s="50">
        <f t="shared" si="158"/>
        <v>0</v>
      </c>
      <c r="U37" s="50">
        <f t="shared" si="159"/>
        <v>0</v>
      </c>
      <c r="V37" s="50">
        <f t="shared" si="160"/>
        <v>0</v>
      </c>
      <c r="W37" s="50">
        <f t="shared" si="161"/>
        <v>0</v>
      </c>
      <c r="X37" s="53"/>
      <c r="Y37" s="50"/>
      <c r="Z37" s="38"/>
      <c r="AA37" s="38"/>
      <c r="AB37" s="38"/>
      <c r="AC37" s="38"/>
      <c r="AD37" s="38"/>
      <c r="AE37" s="38"/>
      <c r="AF37" s="50"/>
      <c r="AG37" s="50"/>
      <c r="AH37" s="50"/>
      <c r="AI37" s="50"/>
      <c r="AJ37" s="53"/>
      <c r="AK37" s="50"/>
      <c r="AL37" s="38"/>
      <c r="AM37" s="38"/>
      <c r="AN37" s="38"/>
      <c r="AO37" s="38"/>
      <c r="AP37" s="38"/>
      <c r="AQ37" s="38"/>
      <c r="AR37" s="50"/>
      <c r="AS37" s="50"/>
      <c r="AT37" s="50"/>
      <c r="AU37" s="50"/>
      <c r="AV37" s="53">
        <v>48</v>
      </c>
      <c r="AW37" s="50">
        <f t="shared" si="162"/>
        <v>48</v>
      </c>
      <c r="AX37" s="55"/>
      <c r="AY37" s="55">
        <f t="shared" si="143"/>
        <v>18</v>
      </c>
      <c r="AZ37" s="55">
        <v>30</v>
      </c>
      <c r="BA37" s="55"/>
      <c r="BB37" s="55"/>
      <c r="BC37" s="55"/>
      <c r="BD37" s="50"/>
      <c r="BE37" s="50"/>
      <c r="BF37" s="50"/>
      <c r="BG37" s="50"/>
      <c r="BH37" s="53"/>
      <c r="BI37" s="50">
        <f t="shared" si="144"/>
        <v>0</v>
      </c>
      <c r="BJ37" s="55"/>
      <c r="BK37" s="55">
        <f t="shared" si="145"/>
        <v>0</v>
      </c>
      <c r="BL37" s="55"/>
      <c r="BM37" s="55"/>
      <c r="BN37" s="55"/>
      <c r="BO37" s="55"/>
      <c r="BP37" s="50"/>
      <c r="BQ37" s="50"/>
      <c r="BR37" s="50"/>
      <c r="BS37" s="50"/>
      <c r="BT37" s="53">
        <v>0</v>
      </c>
      <c r="BU37" s="50">
        <f t="shared" si="146"/>
        <v>0</v>
      </c>
      <c r="BV37" s="55"/>
      <c r="BW37" s="55">
        <f t="shared" si="147"/>
        <v>0</v>
      </c>
      <c r="BX37" s="55"/>
      <c r="BY37" s="55"/>
      <c r="BZ37" s="55"/>
      <c r="CA37" s="55"/>
      <c r="CB37" s="50"/>
      <c r="CC37" s="50"/>
      <c r="CD37" s="50"/>
      <c r="CE37" s="50"/>
      <c r="CF37" s="53"/>
      <c r="CG37" s="56">
        <f t="shared" si="148"/>
        <v>0</v>
      </c>
      <c r="CH37" s="55"/>
      <c r="CI37" s="55">
        <f t="shared" si="149"/>
        <v>0</v>
      </c>
      <c r="CJ37" s="55"/>
      <c r="CK37" s="55"/>
      <c r="CL37" s="55"/>
      <c r="CM37" s="55"/>
      <c r="CN37" s="50"/>
      <c r="CO37" s="50"/>
      <c r="CP37" s="50"/>
      <c r="CQ37" s="50"/>
      <c r="CR37" s="58">
        <f t="shared" si="30"/>
        <v>48</v>
      </c>
      <c r="CS37" s="58" t="b">
        <f t="shared" si="31"/>
        <v>1</v>
      </c>
      <c r="CT37" s="34"/>
      <c r="CU37" s="34"/>
      <c r="CV37" s="34"/>
      <c r="CW37" s="34"/>
      <c r="CX37" s="11"/>
      <c r="CY37" s="11"/>
    </row>
    <row r="38" spans="1:136" x14ac:dyDescent="0.25">
      <c r="A38" s="57" t="s">
        <v>239</v>
      </c>
      <c r="B38" s="332" t="s">
        <v>306</v>
      </c>
      <c r="C38" s="111" t="str">
        <f t="shared" si="150"/>
        <v xml:space="preserve">,,Э, , , </v>
      </c>
      <c r="D38" s="110"/>
      <c r="E38" s="110"/>
      <c r="F38" s="110" t="s">
        <v>126</v>
      </c>
      <c r="G38" s="111"/>
      <c r="H38" s="111"/>
      <c r="I38" s="111"/>
      <c r="J38" s="53">
        <f t="shared" si="7"/>
        <v>52</v>
      </c>
      <c r="K38" s="74">
        <v>52</v>
      </c>
      <c r="L38" s="74"/>
      <c r="M38" s="50">
        <f t="shared" si="151"/>
        <v>42</v>
      </c>
      <c r="N38" s="50">
        <f t="shared" si="152"/>
        <v>0</v>
      </c>
      <c r="O38" s="50">
        <f t="shared" si="153"/>
        <v>10</v>
      </c>
      <c r="P38" s="50">
        <f t="shared" si="154"/>
        <v>30</v>
      </c>
      <c r="Q38" s="50">
        <f t="shared" si="155"/>
        <v>0</v>
      </c>
      <c r="R38" s="50">
        <f t="shared" si="156"/>
        <v>0</v>
      </c>
      <c r="S38" s="50">
        <f t="shared" si="157"/>
        <v>2</v>
      </c>
      <c r="T38" s="50">
        <f t="shared" si="158"/>
        <v>4</v>
      </c>
      <c r="U38" s="50">
        <f t="shared" si="159"/>
        <v>0</v>
      </c>
      <c r="V38" s="50">
        <f t="shared" si="160"/>
        <v>0</v>
      </c>
      <c r="W38" s="50">
        <f t="shared" si="161"/>
        <v>6</v>
      </c>
      <c r="X38" s="53"/>
      <c r="Y38" s="50"/>
      <c r="Z38" s="38"/>
      <c r="AA38" s="38"/>
      <c r="AB38" s="38"/>
      <c r="AC38" s="38"/>
      <c r="AD38" s="38"/>
      <c r="AE38" s="38"/>
      <c r="AF38" s="50"/>
      <c r="AG38" s="50"/>
      <c r="AH38" s="50"/>
      <c r="AI38" s="50"/>
      <c r="AJ38" s="53"/>
      <c r="AK38" s="50"/>
      <c r="AL38" s="38"/>
      <c r="AM38" s="38"/>
      <c r="AN38" s="38"/>
      <c r="AO38" s="38"/>
      <c r="AP38" s="38"/>
      <c r="AQ38" s="38"/>
      <c r="AR38" s="50"/>
      <c r="AS38" s="50"/>
      <c r="AT38" s="50"/>
      <c r="AU38" s="50"/>
      <c r="AV38" s="53">
        <v>52</v>
      </c>
      <c r="AW38" s="50">
        <f t="shared" si="162"/>
        <v>42</v>
      </c>
      <c r="AX38" s="55"/>
      <c r="AY38" s="55">
        <f t="shared" si="143"/>
        <v>10</v>
      </c>
      <c r="AZ38" s="55">
        <v>30</v>
      </c>
      <c r="BA38" s="55"/>
      <c r="BB38" s="55"/>
      <c r="BC38" s="55">
        <v>2</v>
      </c>
      <c r="BD38" s="50">
        <v>4</v>
      </c>
      <c r="BE38" s="50"/>
      <c r="BF38" s="50"/>
      <c r="BG38" s="50">
        <v>6</v>
      </c>
      <c r="BH38" s="53"/>
      <c r="BI38" s="50">
        <f t="shared" si="144"/>
        <v>0</v>
      </c>
      <c r="BJ38" s="55"/>
      <c r="BK38" s="55">
        <f t="shared" si="145"/>
        <v>0</v>
      </c>
      <c r="BL38" s="55"/>
      <c r="BM38" s="55"/>
      <c r="BN38" s="55"/>
      <c r="BO38" s="55"/>
      <c r="BP38" s="50"/>
      <c r="BQ38" s="50"/>
      <c r="BR38" s="50"/>
      <c r="BS38" s="50"/>
      <c r="BT38" s="53">
        <v>0</v>
      </c>
      <c r="BU38" s="50">
        <f t="shared" si="146"/>
        <v>0</v>
      </c>
      <c r="BV38" s="55"/>
      <c r="BW38" s="55">
        <f t="shared" si="147"/>
        <v>0</v>
      </c>
      <c r="BX38" s="55"/>
      <c r="BY38" s="55"/>
      <c r="BZ38" s="55"/>
      <c r="CA38" s="55"/>
      <c r="CB38" s="50"/>
      <c r="CC38" s="50"/>
      <c r="CD38" s="50"/>
      <c r="CE38" s="50"/>
      <c r="CF38" s="53"/>
      <c r="CG38" s="56">
        <f t="shared" si="148"/>
        <v>0</v>
      </c>
      <c r="CH38" s="55"/>
      <c r="CI38" s="55">
        <f t="shared" si="149"/>
        <v>0</v>
      </c>
      <c r="CJ38" s="55"/>
      <c r="CK38" s="55"/>
      <c r="CL38" s="55"/>
      <c r="CM38" s="55"/>
      <c r="CN38" s="50"/>
      <c r="CO38" s="50"/>
      <c r="CP38" s="50"/>
      <c r="CQ38" s="50"/>
      <c r="CR38" s="58">
        <f t="shared" si="30"/>
        <v>52</v>
      </c>
      <c r="CS38" s="58" t="b">
        <f t="shared" si="31"/>
        <v>1</v>
      </c>
      <c r="CT38" s="34"/>
      <c r="CU38" s="34"/>
      <c r="CV38" s="34"/>
      <c r="CW38" s="34"/>
      <c r="CX38" s="11"/>
      <c r="CY38" s="11"/>
    </row>
    <row r="39" spans="1:136" ht="30" x14ac:dyDescent="0.25">
      <c r="A39" s="57" t="s">
        <v>240</v>
      </c>
      <c r="B39" s="52" t="s">
        <v>132</v>
      </c>
      <c r="C39" s="111" t="str">
        <f t="shared" si="150"/>
        <v xml:space="preserve">,,, , ДФК, </v>
      </c>
      <c r="D39" s="110"/>
      <c r="E39" s="110"/>
      <c r="F39" s="110"/>
      <c r="G39" s="110"/>
      <c r="H39" s="111" t="s">
        <v>295</v>
      </c>
      <c r="I39" s="134"/>
      <c r="J39" s="53">
        <f t="shared" si="7"/>
        <v>34</v>
      </c>
      <c r="K39" s="74">
        <v>34</v>
      </c>
      <c r="L39" s="74"/>
      <c r="M39" s="50">
        <f t="shared" si="151"/>
        <v>34</v>
      </c>
      <c r="N39" s="50">
        <f t="shared" si="152"/>
        <v>0</v>
      </c>
      <c r="O39" s="50">
        <f t="shared" si="153"/>
        <v>8</v>
      </c>
      <c r="P39" s="50">
        <f t="shared" si="154"/>
        <v>26</v>
      </c>
      <c r="Q39" s="50">
        <f t="shared" si="155"/>
        <v>0</v>
      </c>
      <c r="R39" s="50">
        <f t="shared" si="156"/>
        <v>0</v>
      </c>
      <c r="S39" s="50">
        <f t="shared" si="157"/>
        <v>0</v>
      </c>
      <c r="T39" s="50">
        <f t="shared" si="158"/>
        <v>0</v>
      </c>
      <c r="U39" s="50">
        <f t="shared" si="159"/>
        <v>0</v>
      </c>
      <c r="V39" s="50">
        <f t="shared" si="160"/>
        <v>0</v>
      </c>
      <c r="W39" s="50">
        <f t="shared" si="161"/>
        <v>0</v>
      </c>
      <c r="X39" s="53"/>
      <c r="Y39" s="50"/>
      <c r="Z39" s="38"/>
      <c r="AA39" s="38"/>
      <c r="AB39" s="38"/>
      <c r="AC39" s="38"/>
      <c r="AD39" s="38"/>
      <c r="AE39" s="38"/>
      <c r="AF39" s="50"/>
      <c r="AG39" s="50"/>
      <c r="AH39" s="50"/>
      <c r="AI39" s="50"/>
      <c r="AJ39" s="53"/>
      <c r="AK39" s="50"/>
      <c r="AL39" s="38"/>
      <c r="AM39" s="38"/>
      <c r="AN39" s="38"/>
      <c r="AO39" s="38"/>
      <c r="AP39" s="38"/>
      <c r="AQ39" s="38"/>
      <c r="AR39" s="50"/>
      <c r="AS39" s="50"/>
      <c r="AT39" s="50"/>
      <c r="AU39" s="50"/>
      <c r="AV39" s="53"/>
      <c r="AW39" s="50">
        <f t="shared" si="162"/>
        <v>0</v>
      </c>
      <c r="AX39" s="55"/>
      <c r="AY39" s="55">
        <f t="shared" si="143"/>
        <v>0</v>
      </c>
      <c r="AZ39" s="55"/>
      <c r="BA39" s="55"/>
      <c r="BB39" s="55"/>
      <c r="BC39" s="55"/>
      <c r="BD39" s="50"/>
      <c r="BE39" s="50"/>
      <c r="BF39" s="50"/>
      <c r="BG39" s="50"/>
      <c r="BH39" s="53"/>
      <c r="BI39" s="50">
        <f t="shared" si="144"/>
        <v>0</v>
      </c>
      <c r="BJ39" s="55"/>
      <c r="BK39" s="55">
        <f t="shared" si="145"/>
        <v>0</v>
      </c>
      <c r="BL39" s="55"/>
      <c r="BM39" s="55"/>
      <c r="BN39" s="55"/>
      <c r="BO39" s="55"/>
      <c r="BP39" s="50"/>
      <c r="BQ39" s="50"/>
      <c r="BR39" s="50"/>
      <c r="BS39" s="50"/>
      <c r="BT39" s="53">
        <v>34</v>
      </c>
      <c r="BU39" s="50">
        <f t="shared" si="146"/>
        <v>34</v>
      </c>
      <c r="BV39" s="55"/>
      <c r="BW39" s="55">
        <f t="shared" si="147"/>
        <v>8</v>
      </c>
      <c r="BX39" s="55">
        <v>26</v>
      </c>
      <c r="BY39" s="55"/>
      <c r="BZ39" s="55"/>
      <c r="CA39" s="55"/>
      <c r="CB39" s="50"/>
      <c r="CC39" s="50"/>
      <c r="CD39" s="50"/>
      <c r="CE39" s="50"/>
      <c r="CF39" s="53"/>
      <c r="CG39" s="56">
        <f t="shared" si="148"/>
        <v>0</v>
      </c>
      <c r="CH39" s="55"/>
      <c r="CI39" s="55">
        <f t="shared" si="149"/>
        <v>0</v>
      </c>
      <c r="CJ39" s="55"/>
      <c r="CK39" s="55"/>
      <c r="CL39" s="55"/>
      <c r="CM39" s="55"/>
      <c r="CN39" s="50"/>
      <c r="CO39" s="50"/>
      <c r="CP39" s="50"/>
      <c r="CQ39" s="50"/>
      <c r="CR39" s="58">
        <f t="shared" si="30"/>
        <v>34</v>
      </c>
      <c r="CS39" s="58" t="b">
        <f t="shared" si="31"/>
        <v>1</v>
      </c>
      <c r="CT39" s="34"/>
      <c r="CU39" s="34"/>
      <c r="CV39" s="34"/>
      <c r="CW39" s="34"/>
      <c r="CX39" s="11"/>
      <c r="CY39" s="11"/>
    </row>
    <row r="40" spans="1:136" s="22" customFormat="1" x14ac:dyDescent="0.25">
      <c r="A40" s="57" t="s">
        <v>241</v>
      </c>
      <c r="B40" s="332" t="s">
        <v>307</v>
      </c>
      <c r="C40" s="111" t="str">
        <f t="shared" si="150"/>
        <v xml:space="preserve">,,, , ДФК, </v>
      </c>
      <c r="D40" s="110"/>
      <c r="E40" s="110"/>
      <c r="F40" s="110"/>
      <c r="G40" s="111"/>
      <c r="H40" s="111" t="s">
        <v>295</v>
      </c>
      <c r="I40" s="111"/>
      <c r="J40" s="53">
        <f t="shared" si="7"/>
        <v>36</v>
      </c>
      <c r="K40" s="74">
        <v>36</v>
      </c>
      <c r="L40" s="74"/>
      <c r="M40" s="50">
        <f t="shared" si="151"/>
        <v>36</v>
      </c>
      <c r="N40" s="50">
        <f t="shared" si="152"/>
        <v>0</v>
      </c>
      <c r="O40" s="50">
        <f t="shared" si="153"/>
        <v>16</v>
      </c>
      <c r="P40" s="50">
        <f t="shared" si="154"/>
        <v>20</v>
      </c>
      <c r="Q40" s="50">
        <f t="shared" si="155"/>
        <v>0</v>
      </c>
      <c r="R40" s="50">
        <f t="shared" si="156"/>
        <v>0</v>
      </c>
      <c r="S40" s="50">
        <f t="shared" si="157"/>
        <v>0</v>
      </c>
      <c r="T40" s="50">
        <f t="shared" si="158"/>
        <v>0</v>
      </c>
      <c r="U40" s="50">
        <f t="shared" si="159"/>
        <v>0</v>
      </c>
      <c r="V40" s="50">
        <f t="shared" si="160"/>
        <v>0</v>
      </c>
      <c r="W40" s="50">
        <f t="shared" si="161"/>
        <v>0</v>
      </c>
      <c r="X40" s="53"/>
      <c r="Y40" s="50"/>
      <c r="Z40" s="38"/>
      <c r="AA40" s="38"/>
      <c r="AB40" s="38"/>
      <c r="AC40" s="38"/>
      <c r="AD40" s="38"/>
      <c r="AE40" s="38"/>
      <c r="AF40" s="50"/>
      <c r="AG40" s="50"/>
      <c r="AH40" s="50"/>
      <c r="AI40" s="50"/>
      <c r="AJ40" s="53"/>
      <c r="AK40" s="50"/>
      <c r="AL40" s="38"/>
      <c r="AM40" s="38"/>
      <c r="AN40" s="38"/>
      <c r="AO40" s="38"/>
      <c r="AP40" s="38"/>
      <c r="AQ40" s="38"/>
      <c r="AR40" s="50"/>
      <c r="AS40" s="50"/>
      <c r="AT40" s="50"/>
      <c r="AU40" s="50"/>
      <c r="AV40" s="53"/>
      <c r="AW40" s="50">
        <f t="shared" si="162"/>
        <v>0</v>
      </c>
      <c r="AX40" s="55"/>
      <c r="AY40" s="55">
        <f t="shared" si="143"/>
        <v>0</v>
      </c>
      <c r="AZ40" s="55"/>
      <c r="BA40" s="55"/>
      <c r="BB40" s="55"/>
      <c r="BC40" s="55"/>
      <c r="BD40" s="50"/>
      <c r="BE40" s="50"/>
      <c r="BF40" s="50"/>
      <c r="BG40" s="50"/>
      <c r="BH40" s="53"/>
      <c r="BI40" s="50">
        <f t="shared" si="144"/>
        <v>0</v>
      </c>
      <c r="BJ40" s="55"/>
      <c r="BK40" s="55">
        <f t="shared" si="145"/>
        <v>0</v>
      </c>
      <c r="BL40" s="55"/>
      <c r="BM40" s="55"/>
      <c r="BN40" s="55"/>
      <c r="BO40" s="55"/>
      <c r="BP40" s="50"/>
      <c r="BQ40" s="50"/>
      <c r="BR40" s="50"/>
      <c r="BS40" s="50"/>
      <c r="BT40" s="53">
        <v>36</v>
      </c>
      <c r="BU40" s="50">
        <f t="shared" si="146"/>
        <v>36</v>
      </c>
      <c r="BV40" s="55"/>
      <c r="BW40" s="55">
        <f t="shared" si="147"/>
        <v>16</v>
      </c>
      <c r="BX40" s="55">
        <v>20</v>
      </c>
      <c r="BY40" s="55"/>
      <c r="BZ40" s="55"/>
      <c r="CA40" s="55"/>
      <c r="CB40" s="50"/>
      <c r="CC40" s="50"/>
      <c r="CD40" s="50"/>
      <c r="CE40" s="50"/>
      <c r="CF40" s="53"/>
      <c r="CG40" s="56">
        <f t="shared" si="148"/>
        <v>0</v>
      </c>
      <c r="CH40" s="55"/>
      <c r="CI40" s="55">
        <f t="shared" si="149"/>
        <v>0</v>
      </c>
      <c r="CJ40" s="55"/>
      <c r="CK40" s="55"/>
      <c r="CL40" s="55"/>
      <c r="CM40" s="55"/>
      <c r="CN40" s="50"/>
      <c r="CO40" s="50"/>
      <c r="CP40" s="50"/>
      <c r="CQ40" s="50"/>
      <c r="CR40" s="58">
        <f t="shared" si="30"/>
        <v>36</v>
      </c>
      <c r="CS40" s="58" t="b">
        <f t="shared" si="31"/>
        <v>1</v>
      </c>
      <c r="CT40" s="44"/>
      <c r="CU40" s="44"/>
      <c r="CV40" s="44"/>
      <c r="CW40" s="44"/>
      <c r="CX40" s="46"/>
      <c r="CY40" s="46"/>
    </row>
    <row r="41" spans="1:136" s="22" customFormat="1" ht="30" customHeight="1" x14ac:dyDescent="0.25">
      <c r="A41" s="57" t="s">
        <v>242</v>
      </c>
      <c r="B41" s="332" t="s">
        <v>308</v>
      </c>
      <c r="C41" s="111" t="str">
        <f t="shared" si="150"/>
        <v xml:space="preserve">,,ДФК, , , </v>
      </c>
      <c r="D41" s="110"/>
      <c r="E41" s="110"/>
      <c r="F41" s="110" t="s">
        <v>295</v>
      </c>
      <c r="G41" s="111"/>
      <c r="H41" s="111"/>
      <c r="I41" s="111"/>
      <c r="J41" s="53">
        <f t="shared" si="7"/>
        <v>34</v>
      </c>
      <c r="K41" s="74">
        <v>34</v>
      </c>
      <c r="L41" s="74"/>
      <c r="M41" s="50">
        <f t="shared" si="151"/>
        <v>34</v>
      </c>
      <c r="N41" s="50">
        <f t="shared" si="152"/>
        <v>0</v>
      </c>
      <c r="O41" s="50">
        <f t="shared" si="153"/>
        <v>16</v>
      </c>
      <c r="P41" s="50">
        <f t="shared" si="154"/>
        <v>18</v>
      </c>
      <c r="Q41" s="50">
        <f t="shared" si="155"/>
        <v>0</v>
      </c>
      <c r="R41" s="50">
        <f t="shared" si="156"/>
        <v>0</v>
      </c>
      <c r="S41" s="50">
        <f t="shared" si="157"/>
        <v>0</v>
      </c>
      <c r="T41" s="50">
        <f t="shared" si="158"/>
        <v>0</v>
      </c>
      <c r="U41" s="50">
        <f t="shared" si="159"/>
        <v>0</v>
      </c>
      <c r="V41" s="50">
        <f t="shared" si="160"/>
        <v>0</v>
      </c>
      <c r="W41" s="50">
        <f t="shared" si="161"/>
        <v>0</v>
      </c>
      <c r="X41" s="53"/>
      <c r="Y41" s="50"/>
      <c r="Z41" s="38"/>
      <c r="AA41" s="38"/>
      <c r="AB41" s="38"/>
      <c r="AC41" s="38"/>
      <c r="AD41" s="38"/>
      <c r="AE41" s="38"/>
      <c r="AF41" s="50"/>
      <c r="AG41" s="50"/>
      <c r="AH41" s="50"/>
      <c r="AI41" s="50"/>
      <c r="AJ41" s="53"/>
      <c r="AK41" s="50"/>
      <c r="AL41" s="38"/>
      <c r="AM41" s="38"/>
      <c r="AN41" s="38"/>
      <c r="AO41" s="38"/>
      <c r="AP41" s="38"/>
      <c r="AQ41" s="38"/>
      <c r="AR41" s="50"/>
      <c r="AS41" s="50"/>
      <c r="AT41" s="50"/>
      <c r="AU41" s="50"/>
      <c r="AV41" s="53">
        <v>34</v>
      </c>
      <c r="AW41" s="50">
        <f t="shared" si="162"/>
        <v>34</v>
      </c>
      <c r="AX41" s="55"/>
      <c r="AY41" s="55">
        <f t="shared" si="143"/>
        <v>16</v>
      </c>
      <c r="AZ41" s="55">
        <v>18</v>
      </c>
      <c r="BA41" s="55"/>
      <c r="BB41" s="55"/>
      <c r="BC41" s="55"/>
      <c r="BD41" s="50"/>
      <c r="BE41" s="50"/>
      <c r="BF41" s="50"/>
      <c r="BG41" s="50"/>
      <c r="BH41" s="53"/>
      <c r="BI41" s="50">
        <f t="shared" si="144"/>
        <v>0</v>
      </c>
      <c r="BJ41" s="55"/>
      <c r="BK41" s="55">
        <f t="shared" si="145"/>
        <v>0</v>
      </c>
      <c r="BL41" s="55"/>
      <c r="BM41" s="55"/>
      <c r="BN41" s="55"/>
      <c r="BO41" s="55"/>
      <c r="BP41" s="50"/>
      <c r="BQ41" s="50"/>
      <c r="BR41" s="50"/>
      <c r="BS41" s="50"/>
      <c r="BT41" s="53">
        <v>0</v>
      </c>
      <c r="BU41" s="50">
        <f t="shared" si="146"/>
        <v>0</v>
      </c>
      <c r="BV41" s="55"/>
      <c r="BW41" s="55">
        <f t="shared" si="147"/>
        <v>0</v>
      </c>
      <c r="BX41" s="55"/>
      <c r="BY41" s="55"/>
      <c r="BZ41" s="55"/>
      <c r="CA41" s="55"/>
      <c r="CB41" s="50"/>
      <c r="CC41" s="50"/>
      <c r="CD41" s="50"/>
      <c r="CE41" s="50"/>
      <c r="CF41" s="53"/>
      <c r="CG41" s="56">
        <f t="shared" si="148"/>
        <v>0</v>
      </c>
      <c r="CH41" s="55"/>
      <c r="CI41" s="55">
        <f t="shared" si="149"/>
        <v>0</v>
      </c>
      <c r="CJ41" s="55"/>
      <c r="CK41" s="55"/>
      <c r="CL41" s="55"/>
      <c r="CM41" s="55"/>
      <c r="CN41" s="50"/>
      <c r="CO41" s="50"/>
      <c r="CP41" s="50"/>
      <c r="CQ41" s="50"/>
      <c r="CR41" s="58">
        <f t="shared" si="30"/>
        <v>34</v>
      </c>
      <c r="CS41" s="58" t="b">
        <f t="shared" si="31"/>
        <v>1</v>
      </c>
      <c r="CT41" s="44"/>
      <c r="CU41" s="44"/>
      <c r="CV41" s="44"/>
      <c r="CW41" s="44"/>
      <c r="CX41" s="46"/>
      <c r="CY41" s="46"/>
    </row>
    <row r="42" spans="1:136" s="22" customFormat="1" x14ac:dyDescent="0.25">
      <c r="A42" s="225" t="s">
        <v>243</v>
      </c>
      <c r="B42" s="52" t="s">
        <v>133</v>
      </c>
      <c r="C42" s="111" t="str">
        <f t="shared" si="150"/>
        <v xml:space="preserve">,,, ДФК, , </v>
      </c>
      <c r="D42" s="110"/>
      <c r="E42" s="110"/>
      <c r="F42" s="110"/>
      <c r="G42" s="111" t="s">
        <v>295</v>
      </c>
      <c r="H42" s="111"/>
      <c r="I42" s="111"/>
      <c r="J42" s="53">
        <f t="shared" si="7"/>
        <v>32</v>
      </c>
      <c r="K42" s="74">
        <v>32</v>
      </c>
      <c r="L42" s="74"/>
      <c r="M42" s="50">
        <f t="shared" si="151"/>
        <v>32</v>
      </c>
      <c r="N42" s="50">
        <f t="shared" si="152"/>
        <v>0</v>
      </c>
      <c r="O42" s="50">
        <f t="shared" si="153"/>
        <v>12</v>
      </c>
      <c r="P42" s="50">
        <f t="shared" si="154"/>
        <v>20</v>
      </c>
      <c r="Q42" s="50">
        <f t="shared" si="155"/>
        <v>0</v>
      </c>
      <c r="R42" s="50">
        <f t="shared" si="156"/>
        <v>0</v>
      </c>
      <c r="S42" s="50">
        <f t="shared" si="157"/>
        <v>0</v>
      </c>
      <c r="T42" s="50">
        <f t="shared" si="158"/>
        <v>0</v>
      </c>
      <c r="U42" s="50">
        <f t="shared" si="159"/>
        <v>0</v>
      </c>
      <c r="V42" s="50">
        <f t="shared" si="160"/>
        <v>0</v>
      </c>
      <c r="W42" s="50">
        <f t="shared" si="161"/>
        <v>0</v>
      </c>
      <c r="X42" s="53"/>
      <c r="Y42" s="50"/>
      <c r="Z42" s="38"/>
      <c r="AA42" s="38"/>
      <c r="AB42" s="38"/>
      <c r="AC42" s="38"/>
      <c r="AD42" s="38"/>
      <c r="AE42" s="38"/>
      <c r="AF42" s="50"/>
      <c r="AG42" s="50"/>
      <c r="AH42" s="50"/>
      <c r="AI42" s="50"/>
      <c r="AJ42" s="53"/>
      <c r="AK42" s="50"/>
      <c r="AL42" s="38"/>
      <c r="AM42" s="38"/>
      <c r="AN42" s="38"/>
      <c r="AO42" s="38"/>
      <c r="AP42" s="38"/>
      <c r="AQ42" s="38"/>
      <c r="AR42" s="50"/>
      <c r="AS42" s="50"/>
      <c r="AT42" s="50"/>
      <c r="AU42" s="50"/>
      <c r="AV42" s="53"/>
      <c r="AW42" s="50">
        <f t="shared" si="162"/>
        <v>0</v>
      </c>
      <c r="AX42" s="55"/>
      <c r="AY42" s="55">
        <f t="shared" si="143"/>
        <v>0</v>
      </c>
      <c r="AZ42" s="55"/>
      <c r="BA42" s="55"/>
      <c r="BB42" s="55"/>
      <c r="BC42" s="55"/>
      <c r="BD42" s="50"/>
      <c r="BE42" s="50"/>
      <c r="BF42" s="50"/>
      <c r="BG42" s="50"/>
      <c r="BH42" s="53">
        <v>32</v>
      </c>
      <c r="BI42" s="50">
        <f t="shared" si="144"/>
        <v>32</v>
      </c>
      <c r="BJ42" s="55"/>
      <c r="BK42" s="55">
        <f t="shared" si="145"/>
        <v>12</v>
      </c>
      <c r="BL42" s="55">
        <v>20</v>
      </c>
      <c r="BM42" s="55"/>
      <c r="BN42" s="55"/>
      <c r="BO42" s="55"/>
      <c r="BP42" s="50"/>
      <c r="BQ42" s="50"/>
      <c r="BR42" s="50"/>
      <c r="BS42" s="50"/>
      <c r="BT42" s="53">
        <v>0</v>
      </c>
      <c r="BU42" s="50">
        <f t="shared" si="146"/>
        <v>0</v>
      </c>
      <c r="BV42" s="55"/>
      <c r="BW42" s="55">
        <f t="shared" si="147"/>
        <v>0</v>
      </c>
      <c r="BX42" s="55"/>
      <c r="BY42" s="55"/>
      <c r="BZ42" s="55"/>
      <c r="CA42" s="55"/>
      <c r="CB42" s="50"/>
      <c r="CC42" s="50"/>
      <c r="CD42" s="50"/>
      <c r="CE42" s="50"/>
      <c r="CF42" s="53"/>
      <c r="CG42" s="56">
        <f t="shared" si="148"/>
        <v>0</v>
      </c>
      <c r="CH42" s="55"/>
      <c r="CI42" s="55">
        <f t="shared" si="149"/>
        <v>0</v>
      </c>
      <c r="CJ42" s="55"/>
      <c r="CK42" s="55"/>
      <c r="CL42" s="55"/>
      <c r="CM42" s="55"/>
      <c r="CN42" s="50"/>
      <c r="CO42" s="50"/>
      <c r="CP42" s="50"/>
      <c r="CQ42" s="50"/>
      <c r="CR42" s="58">
        <f t="shared" si="30"/>
        <v>32</v>
      </c>
      <c r="CS42" s="58" t="b">
        <f t="shared" si="31"/>
        <v>1</v>
      </c>
      <c r="CT42" s="44"/>
      <c r="CU42" s="44"/>
      <c r="CV42" s="44"/>
      <c r="CW42" s="44"/>
      <c r="CX42" s="46"/>
      <c r="CY42" s="46"/>
    </row>
    <row r="43" spans="1:136" s="22" customFormat="1" x14ac:dyDescent="0.25">
      <c r="A43" s="122" t="s">
        <v>244</v>
      </c>
      <c r="B43" s="123" t="s">
        <v>309</v>
      </c>
      <c r="C43" s="111" t="str">
        <f t="shared" si="150"/>
        <v xml:space="preserve">,,Э, , , </v>
      </c>
      <c r="D43" s="110"/>
      <c r="E43" s="110"/>
      <c r="F43" s="134" t="s">
        <v>126</v>
      </c>
      <c r="G43" s="111"/>
      <c r="H43" s="111"/>
      <c r="I43" s="111"/>
      <c r="J43" s="53">
        <f t="shared" si="7"/>
        <v>60</v>
      </c>
      <c r="K43" s="74">
        <v>0</v>
      </c>
      <c r="L43" s="333">
        <v>60</v>
      </c>
      <c r="M43" s="50">
        <f t="shared" si="151"/>
        <v>50</v>
      </c>
      <c r="N43" s="50">
        <f t="shared" si="152"/>
        <v>0</v>
      </c>
      <c r="O43" s="50">
        <f t="shared" si="153"/>
        <v>20</v>
      </c>
      <c r="P43" s="50">
        <f t="shared" si="154"/>
        <v>28</v>
      </c>
      <c r="Q43" s="50">
        <f t="shared" si="155"/>
        <v>0</v>
      </c>
      <c r="R43" s="50">
        <f t="shared" si="156"/>
        <v>0</v>
      </c>
      <c r="S43" s="50">
        <f t="shared" si="157"/>
        <v>2</v>
      </c>
      <c r="T43" s="50">
        <f t="shared" si="158"/>
        <v>4</v>
      </c>
      <c r="U43" s="50">
        <f t="shared" si="159"/>
        <v>0</v>
      </c>
      <c r="V43" s="50">
        <f t="shared" si="160"/>
        <v>0</v>
      </c>
      <c r="W43" s="50">
        <f t="shared" si="161"/>
        <v>6</v>
      </c>
      <c r="X43" s="53"/>
      <c r="Y43" s="50"/>
      <c r="Z43" s="38"/>
      <c r="AA43" s="38"/>
      <c r="AB43" s="38"/>
      <c r="AC43" s="38"/>
      <c r="AD43" s="38"/>
      <c r="AE43" s="38"/>
      <c r="AF43" s="50"/>
      <c r="AG43" s="50"/>
      <c r="AH43" s="50"/>
      <c r="AI43" s="50"/>
      <c r="AJ43" s="53"/>
      <c r="AK43" s="50"/>
      <c r="AL43" s="38"/>
      <c r="AM43" s="38"/>
      <c r="AN43" s="38"/>
      <c r="AO43" s="38"/>
      <c r="AP43" s="38"/>
      <c r="AQ43" s="38"/>
      <c r="AR43" s="50"/>
      <c r="AS43" s="50"/>
      <c r="AT43" s="50"/>
      <c r="AU43" s="50"/>
      <c r="AV43" s="53">
        <v>60</v>
      </c>
      <c r="AW43" s="50">
        <f t="shared" si="162"/>
        <v>50</v>
      </c>
      <c r="AX43" s="55"/>
      <c r="AY43" s="55">
        <f t="shared" si="143"/>
        <v>20</v>
      </c>
      <c r="AZ43" s="55">
        <v>28</v>
      </c>
      <c r="BA43" s="55"/>
      <c r="BB43" s="55"/>
      <c r="BC43" s="55">
        <v>2</v>
      </c>
      <c r="BD43" s="50">
        <v>4</v>
      </c>
      <c r="BE43" s="50"/>
      <c r="BF43" s="50"/>
      <c r="BG43" s="50">
        <v>6</v>
      </c>
      <c r="BH43" s="53"/>
      <c r="BI43" s="50">
        <f t="shared" si="144"/>
        <v>0</v>
      </c>
      <c r="BJ43" s="55"/>
      <c r="BK43" s="55">
        <f t="shared" si="145"/>
        <v>0</v>
      </c>
      <c r="BL43" s="55"/>
      <c r="BM43" s="55"/>
      <c r="BN43" s="55"/>
      <c r="BO43" s="55"/>
      <c r="BP43" s="50"/>
      <c r="BQ43" s="50"/>
      <c r="BR43" s="50"/>
      <c r="BS43" s="50"/>
      <c r="BT43" s="53">
        <v>0</v>
      </c>
      <c r="BU43" s="50">
        <f t="shared" si="146"/>
        <v>0</v>
      </c>
      <c r="BV43" s="55"/>
      <c r="BW43" s="55">
        <f t="shared" si="147"/>
        <v>0</v>
      </c>
      <c r="BX43" s="55"/>
      <c r="BY43" s="55"/>
      <c r="BZ43" s="55"/>
      <c r="CA43" s="55"/>
      <c r="CB43" s="50"/>
      <c r="CC43" s="50"/>
      <c r="CD43" s="50"/>
      <c r="CE43" s="50"/>
      <c r="CF43" s="53"/>
      <c r="CG43" s="56">
        <f t="shared" si="148"/>
        <v>0</v>
      </c>
      <c r="CH43" s="55"/>
      <c r="CI43" s="55">
        <f t="shared" si="149"/>
        <v>0</v>
      </c>
      <c r="CJ43" s="55"/>
      <c r="CK43" s="55"/>
      <c r="CL43" s="55"/>
      <c r="CM43" s="55"/>
      <c r="CN43" s="50"/>
      <c r="CO43" s="50"/>
      <c r="CP43" s="50"/>
      <c r="CQ43" s="50"/>
      <c r="CR43" s="58">
        <f t="shared" si="30"/>
        <v>60</v>
      </c>
      <c r="CS43" s="58" t="b">
        <f t="shared" si="31"/>
        <v>1</v>
      </c>
      <c r="CT43" s="44"/>
      <c r="CU43" s="44"/>
      <c r="CV43" s="44"/>
      <c r="CW43" s="44"/>
      <c r="CX43" s="46"/>
      <c r="CY43" s="46"/>
    </row>
    <row r="44" spans="1:136" s="22" customFormat="1" ht="30" x14ac:dyDescent="0.25">
      <c r="A44" s="122" t="s">
        <v>245</v>
      </c>
      <c r="B44" s="124" t="s">
        <v>170</v>
      </c>
      <c r="C44" s="111" t="str">
        <f t="shared" si="150"/>
        <v>,,, , , ДФК</v>
      </c>
      <c r="D44" s="110"/>
      <c r="E44" s="110"/>
      <c r="F44" s="110"/>
      <c r="G44" s="111"/>
      <c r="H44" s="111"/>
      <c r="I44" s="111" t="s">
        <v>295</v>
      </c>
      <c r="J44" s="53">
        <f t="shared" si="7"/>
        <v>32</v>
      </c>
      <c r="K44" s="74">
        <v>0</v>
      </c>
      <c r="L44" s="333">
        <v>32</v>
      </c>
      <c r="M44" s="50">
        <f t="shared" si="151"/>
        <v>32</v>
      </c>
      <c r="N44" s="50">
        <f t="shared" si="152"/>
        <v>0</v>
      </c>
      <c r="O44" s="50">
        <f t="shared" si="153"/>
        <v>20</v>
      </c>
      <c r="P44" s="50">
        <f t="shared" si="154"/>
        <v>12</v>
      </c>
      <c r="Q44" s="50">
        <f t="shared" si="155"/>
        <v>0</v>
      </c>
      <c r="R44" s="50">
        <f t="shared" si="156"/>
        <v>0</v>
      </c>
      <c r="S44" s="50">
        <f t="shared" si="157"/>
        <v>0</v>
      </c>
      <c r="T44" s="50">
        <f t="shared" si="158"/>
        <v>0</v>
      </c>
      <c r="U44" s="50">
        <f t="shared" si="159"/>
        <v>0</v>
      </c>
      <c r="V44" s="50">
        <f t="shared" si="160"/>
        <v>0</v>
      </c>
      <c r="W44" s="50">
        <f t="shared" si="161"/>
        <v>0</v>
      </c>
      <c r="X44" s="53"/>
      <c r="Y44" s="50"/>
      <c r="Z44" s="38"/>
      <c r="AA44" s="38"/>
      <c r="AB44" s="38"/>
      <c r="AC44" s="38"/>
      <c r="AD44" s="38"/>
      <c r="AE44" s="38"/>
      <c r="AF44" s="50"/>
      <c r="AG44" s="50"/>
      <c r="AH44" s="50"/>
      <c r="AI44" s="50"/>
      <c r="AJ44" s="53"/>
      <c r="AK44" s="50"/>
      <c r="AL44" s="38"/>
      <c r="AM44" s="38"/>
      <c r="AN44" s="38"/>
      <c r="AO44" s="38"/>
      <c r="AP44" s="38"/>
      <c r="AQ44" s="38"/>
      <c r="AR44" s="50"/>
      <c r="AS44" s="50"/>
      <c r="AT44" s="50"/>
      <c r="AU44" s="50"/>
      <c r="AV44" s="53"/>
      <c r="AW44" s="50">
        <f t="shared" si="162"/>
        <v>0</v>
      </c>
      <c r="AX44" s="55"/>
      <c r="AY44" s="55">
        <f t="shared" si="143"/>
        <v>0</v>
      </c>
      <c r="AZ44" s="55"/>
      <c r="BA44" s="55"/>
      <c r="BB44" s="55"/>
      <c r="BC44" s="55"/>
      <c r="BD44" s="50"/>
      <c r="BE44" s="50"/>
      <c r="BF44" s="50"/>
      <c r="BG44" s="50"/>
      <c r="BH44" s="53"/>
      <c r="BI44" s="50">
        <f t="shared" si="144"/>
        <v>0</v>
      </c>
      <c r="BJ44" s="55"/>
      <c r="BK44" s="55">
        <f t="shared" si="145"/>
        <v>0</v>
      </c>
      <c r="BL44" s="55"/>
      <c r="BM44" s="55"/>
      <c r="BN44" s="55"/>
      <c r="BO44" s="55"/>
      <c r="BP44" s="50"/>
      <c r="BQ44" s="50"/>
      <c r="BR44" s="50"/>
      <c r="BS44" s="50"/>
      <c r="BT44" s="53">
        <v>0</v>
      </c>
      <c r="BU44" s="50">
        <f t="shared" si="146"/>
        <v>0</v>
      </c>
      <c r="BV44" s="55"/>
      <c r="BW44" s="55">
        <f t="shared" si="147"/>
        <v>0</v>
      </c>
      <c r="BX44" s="55"/>
      <c r="BY44" s="55"/>
      <c r="BZ44" s="55"/>
      <c r="CA44" s="55"/>
      <c r="CB44" s="50"/>
      <c r="CC44" s="50"/>
      <c r="CD44" s="50"/>
      <c r="CE44" s="50"/>
      <c r="CF44" s="53">
        <v>32</v>
      </c>
      <c r="CG44" s="56">
        <f t="shared" si="148"/>
        <v>32</v>
      </c>
      <c r="CH44" s="55"/>
      <c r="CI44" s="55">
        <f t="shared" si="149"/>
        <v>20</v>
      </c>
      <c r="CJ44" s="55">
        <v>12</v>
      </c>
      <c r="CK44" s="55"/>
      <c r="CL44" s="55"/>
      <c r="CM44" s="55"/>
      <c r="CN44" s="50"/>
      <c r="CO44" s="50"/>
      <c r="CP44" s="50"/>
      <c r="CQ44" s="50"/>
      <c r="CR44" s="58">
        <f t="shared" si="30"/>
        <v>32</v>
      </c>
      <c r="CS44" s="58" t="b">
        <f t="shared" si="31"/>
        <v>1</v>
      </c>
      <c r="CT44" s="93"/>
      <c r="CU44" s="93"/>
      <c r="CV44" s="93"/>
      <c r="CW44" s="93"/>
      <c r="CX44" s="94"/>
      <c r="CY44" s="94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</row>
    <row r="45" spans="1:136" s="21" customFormat="1" x14ac:dyDescent="0.25">
      <c r="A45" s="72" t="s">
        <v>246</v>
      </c>
      <c r="B45" s="47" t="s">
        <v>169</v>
      </c>
      <c r="C45" s="126"/>
      <c r="D45" s="148"/>
      <c r="E45" s="148"/>
      <c r="F45" s="112"/>
      <c r="G45" s="113"/>
      <c r="H45" s="113"/>
      <c r="I45" s="113"/>
      <c r="J45" s="53">
        <f>J46+J53+J60+J84+J66+J72+J78</f>
        <v>1924</v>
      </c>
      <c r="K45" s="53">
        <f>K46+K53+K60+K84+K66+K72+K78</f>
        <v>1188</v>
      </c>
      <c r="L45" s="53">
        <f t="shared" ref="L45:BW45" si="163">L46+L53+L60+L84+L66+L72+L78</f>
        <v>736</v>
      </c>
      <c r="M45" s="53">
        <f t="shared" si="163"/>
        <v>916</v>
      </c>
      <c r="N45" s="53">
        <f t="shared" si="163"/>
        <v>0</v>
      </c>
      <c r="O45" s="53">
        <f t="shared" si="163"/>
        <v>500</v>
      </c>
      <c r="P45" s="53">
        <f t="shared" si="163"/>
        <v>386</v>
      </c>
      <c r="Q45" s="53">
        <f t="shared" si="163"/>
        <v>0</v>
      </c>
      <c r="R45" s="53">
        <f t="shared" si="163"/>
        <v>0</v>
      </c>
      <c r="S45" s="53">
        <f t="shared" si="163"/>
        <v>30</v>
      </c>
      <c r="T45" s="53">
        <f t="shared" si="163"/>
        <v>50</v>
      </c>
      <c r="U45" s="53">
        <f t="shared" si="163"/>
        <v>40</v>
      </c>
      <c r="V45" s="53">
        <f t="shared" si="163"/>
        <v>864</v>
      </c>
      <c r="W45" s="53">
        <f t="shared" si="163"/>
        <v>54</v>
      </c>
      <c r="X45" s="53">
        <f t="shared" si="163"/>
        <v>0</v>
      </c>
      <c r="Y45" s="53">
        <f t="shared" si="163"/>
        <v>0</v>
      </c>
      <c r="Z45" s="53">
        <f t="shared" si="163"/>
        <v>0</v>
      </c>
      <c r="AA45" s="53">
        <f t="shared" si="163"/>
        <v>0</v>
      </c>
      <c r="AB45" s="53">
        <f t="shared" si="163"/>
        <v>0</v>
      </c>
      <c r="AC45" s="53">
        <f t="shared" si="163"/>
        <v>0</v>
      </c>
      <c r="AD45" s="53">
        <f t="shared" si="163"/>
        <v>0</v>
      </c>
      <c r="AE45" s="53">
        <f t="shared" si="163"/>
        <v>0</v>
      </c>
      <c r="AF45" s="53">
        <f t="shared" si="163"/>
        <v>0</v>
      </c>
      <c r="AG45" s="53">
        <f t="shared" si="163"/>
        <v>0</v>
      </c>
      <c r="AH45" s="53">
        <f t="shared" si="163"/>
        <v>0</v>
      </c>
      <c r="AI45" s="53">
        <f t="shared" si="163"/>
        <v>0</v>
      </c>
      <c r="AJ45" s="53">
        <f t="shared" si="163"/>
        <v>0</v>
      </c>
      <c r="AK45" s="53">
        <f t="shared" si="163"/>
        <v>0</v>
      </c>
      <c r="AL45" s="53">
        <f t="shared" si="163"/>
        <v>0</v>
      </c>
      <c r="AM45" s="53">
        <f t="shared" si="163"/>
        <v>0</v>
      </c>
      <c r="AN45" s="53">
        <f t="shared" si="163"/>
        <v>0</v>
      </c>
      <c r="AO45" s="53">
        <f t="shared" si="163"/>
        <v>0</v>
      </c>
      <c r="AP45" s="53">
        <f t="shared" si="163"/>
        <v>0</v>
      </c>
      <c r="AQ45" s="53">
        <f t="shared" si="163"/>
        <v>0</v>
      </c>
      <c r="AR45" s="53">
        <f t="shared" si="163"/>
        <v>0</v>
      </c>
      <c r="AS45" s="53">
        <f t="shared" si="163"/>
        <v>0</v>
      </c>
      <c r="AT45" s="53">
        <f t="shared" si="163"/>
        <v>0</v>
      </c>
      <c r="AU45" s="53">
        <f t="shared" si="163"/>
        <v>0</v>
      </c>
      <c r="AV45" s="53">
        <f t="shared" si="163"/>
        <v>90</v>
      </c>
      <c r="AW45" s="53">
        <f t="shared" si="163"/>
        <v>86</v>
      </c>
      <c r="AX45" s="53">
        <f t="shared" si="163"/>
        <v>0</v>
      </c>
      <c r="AY45" s="53">
        <f t="shared" si="163"/>
        <v>50</v>
      </c>
      <c r="AZ45" s="53">
        <f t="shared" si="163"/>
        <v>36</v>
      </c>
      <c r="BA45" s="53">
        <f t="shared" si="163"/>
        <v>0</v>
      </c>
      <c r="BB45" s="53">
        <f t="shared" si="163"/>
        <v>0</v>
      </c>
      <c r="BC45" s="53">
        <f t="shared" si="163"/>
        <v>0</v>
      </c>
      <c r="BD45" s="53">
        <f t="shared" si="163"/>
        <v>4</v>
      </c>
      <c r="BE45" s="53">
        <f t="shared" si="163"/>
        <v>0</v>
      </c>
      <c r="BF45" s="53">
        <f t="shared" si="163"/>
        <v>0</v>
      </c>
      <c r="BG45" s="53">
        <f t="shared" si="163"/>
        <v>0</v>
      </c>
      <c r="BH45" s="53">
        <f t="shared" si="163"/>
        <v>708</v>
      </c>
      <c r="BI45" s="53">
        <f t="shared" si="163"/>
        <v>328</v>
      </c>
      <c r="BJ45" s="53">
        <f t="shared" si="163"/>
        <v>0</v>
      </c>
      <c r="BK45" s="53">
        <f t="shared" si="163"/>
        <v>200</v>
      </c>
      <c r="BL45" s="53">
        <f t="shared" si="163"/>
        <v>122</v>
      </c>
      <c r="BM45" s="53">
        <f t="shared" si="163"/>
        <v>0</v>
      </c>
      <c r="BN45" s="53">
        <f t="shared" si="163"/>
        <v>0</v>
      </c>
      <c r="BO45" s="53">
        <f t="shared" si="163"/>
        <v>6</v>
      </c>
      <c r="BP45" s="53">
        <f t="shared" si="163"/>
        <v>34</v>
      </c>
      <c r="BQ45" s="53">
        <f t="shared" si="163"/>
        <v>40</v>
      </c>
      <c r="BR45" s="53">
        <f t="shared" si="163"/>
        <v>288</v>
      </c>
      <c r="BS45" s="53">
        <f t="shared" si="163"/>
        <v>18</v>
      </c>
      <c r="BT45" s="53">
        <f t="shared" si="163"/>
        <v>510</v>
      </c>
      <c r="BU45" s="53">
        <f t="shared" si="163"/>
        <v>228</v>
      </c>
      <c r="BV45" s="53">
        <f t="shared" si="163"/>
        <v>0</v>
      </c>
      <c r="BW45" s="53">
        <f t="shared" si="163"/>
        <v>110</v>
      </c>
      <c r="BX45" s="53">
        <f t="shared" ref="BX45:CQ45" si="164">BX46+BX53+BX60+BX84+BX66+BX72+BX78</f>
        <v>112</v>
      </c>
      <c r="BY45" s="53">
        <f t="shared" si="164"/>
        <v>0</v>
      </c>
      <c r="BZ45" s="53">
        <f t="shared" si="164"/>
        <v>0</v>
      </c>
      <c r="CA45" s="53">
        <f t="shared" si="164"/>
        <v>6</v>
      </c>
      <c r="CB45" s="53">
        <f t="shared" si="164"/>
        <v>12</v>
      </c>
      <c r="CC45" s="53">
        <f t="shared" si="164"/>
        <v>0</v>
      </c>
      <c r="CD45" s="53">
        <f t="shared" si="164"/>
        <v>252</v>
      </c>
      <c r="CE45" s="53">
        <f t="shared" si="164"/>
        <v>18</v>
      </c>
      <c r="CF45" s="53">
        <f t="shared" si="164"/>
        <v>616</v>
      </c>
      <c r="CG45" s="53">
        <f t="shared" si="164"/>
        <v>274</v>
      </c>
      <c r="CH45" s="53">
        <f t="shared" si="164"/>
        <v>0</v>
      </c>
      <c r="CI45" s="53">
        <f t="shared" si="164"/>
        <v>140</v>
      </c>
      <c r="CJ45" s="53">
        <f t="shared" si="164"/>
        <v>116</v>
      </c>
      <c r="CK45" s="53">
        <f t="shared" si="164"/>
        <v>0</v>
      </c>
      <c r="CL45" s="53">
        <f t="shared" si="164"/>
        <v>0</v>
      </c>
      <c r="CM45" s="53">
        <f t="shared" si="164"/>
        <v>18</v>
      </c>
      <c r="CN45" s="53">
        <f t="shared" si="164"/>
        <v>0</v>
      </c>
      <c r="CO45" s="53">
        <f t="shared" si="164"/>
        <v>0</v>
      </c>
      <c r="CP45" s="53">
        <f t="shared" si="164"/>
        <v>324</v>
      </c>
      <c r="CQ45" s="53">
        <f t="shared" si="164"/>
        <v>18</v>
      </c>
      <c r="CR45" s="58">
        <f>X45+AJ45+AV45+BH45+BT45+CF45</f>
        <v>1924</v>
      </c>
      <c r="CS45" s="58" t="b">
        <f t="shared" si="31"/>
        <v>1</v>
      </c>
      <c r="CT45" s="91"/>
      <c r="CU45" s="91"/>
      <c r="CV45" s="91"/>
      <c r="CW45" s="91"/>
      <c r="CX45" s="92"/>
      <c r="CY45" s="92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</row>
    <row r="46" spans="1:136" s="23" customFormat="1" ht="24.75" customHeight="1" x14ac:dyDescent="0.25">
      <c r="A46" s="327" t="s">
        <v>135</v>
      </c>
      <c r="B46" s="325" t="s">
        <v>310</v>
      </c>
      <c r="C46" s="127"/>
      <c r="D46" s="149"/>
      <c r="E46" s="149"/>
      <c r="F46" s="114"/>
      <c r="G46" s="115"/>
      <c r="H46" s="115"/>
      <c r="I46" s="115"/>
      <c r="J46" s="59">
        <f t="shared" ref="J46:W46" si="165">SUM(J48:J52)</f>
        <v>468</v>
      </c>
      <c r="K46" s="59">
        <f t="shared" si="165"/>
        <v>286</v>
      </c>
      <c r="L46" s="59">
        <f t="shared" si="165"/>
        <v>182</v>
      </c>
      <c r="M46" s="59">
        <f t="shared" si="165"/>
        <v>258</v>
      </c>
      <c r="N46" s="59">
        <f t="shared" si="165"/>
        <v>0</v>
      </c>
      <c r="O46" s="59">
        <f t="shared" si="165"/>
        <v>168</v>
      </c>
      <c r="P46" s="59">
        <f t="shared" si="165"/>
        <v>88</v>
      </c>
      <c r="Q46" s="59">
        <f t="shared" si="165"/>
        <v>0</v>
      </c>
      <c r="R46" s="59">
        <f t="shared" si="165"/>
        <v>0</v>
      </c>
      <c r="S46" s="59">
        <f t="shared" si="165"/>
        <v>2</v>
      </c>
      <c r="T46" s="59">
        <f t="shared" si="165"/>
        <v>20</v>
      </c>
      <c r="U46" s="59">
        <f t="shared" si="165"/>
        <v>40</v>
      </c>
      <c r="V46" s="59">
        <f t="shared" si="165"/>
        <v>144</v>
      </c>
      <c r="W46" s="59">
        <f t="shared" si="165"/>
        <v>6</v>
      </c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>
        <f t="shared" ref="AV46:CQ46" si="166">SUM(AV48:AV52)</f>
        <v>90</v>
      </c>
      <c r="AW46" s="59">
        <f t="shared" si="166"/>
        <v>86</v>
      </c>
      <c r="AX46" s="59">
        <f t="shared" si="166"/>
        <v>0</v>
      </c>
      <c r="AY46" s="59">
        <f t="shared" si="166"/>
        <v>50</v>
      </c>
      <c r="AZ46" s="59">
        <f t="shared" si="166"/>
        <v>36</v>
      </c>
      <c r="BA46" s="59">
        <f t="shared" si="166"/>
        <v>0</v>
      </c>
      <c r="BB46" s="59">
        <f t="shared" si="166"/>
        <v>0</v>
      </c>
      <c r="BC46" s="59">
        <f t="shared" si="166"/>
        <v>0</v>
      </c>
      <c r="BD46" s="59">
        <f t="shared" si="166"/>
        <v>4</v>
      </c>
      <c r="BE46" s="59">
        <f t="shared" si="166"/>
        <v>0</v>
      </c>
      <c r="BF46" s="59">
        <f t="shared" si="166"/>
        <v>0</v>
      </c>
      <c r="BG46" s="59">
        <f t="shared" si="166"/>
        <v>0</v>
      </c>
      <c r="BH46" s="59">
        <f t="shared" si="166"/>
        <v>378</v>
      </c>
      <c r="BI46" s="59">
        <f t="shared" si="166"/>
        <v>172</v>
      </c>
      <c r="BJ46" s="59">
        <f t="shared" si="166"/>
        <v>0</v>
      </c>
      <c r="BK46" s="59">
        <f t="shared" si="166"/>
        <v>118</v>
      </c>
      <c r="BL46" s="59">
        <f t="shared" si="166"/>
        <v>52</v>
      </c>
      <c r="BM46" s="59">
        <f t="shared" si="166"/>
        <v>0</v>
      </c>
      <c r="BN46" s="59">
        <f t="shared" si="166"/>
        <v>0</v>
      </c>
      <c r="BO46" s="59">
        <f t="shared" si="166"/>
        <v>2</v>
      </c>
      <c r="BP46" s="59">
        <f t="shared" si="166"/>
        <v>16</v>
      </c>
      <c r="BQ46" s="59">
        <f t="shared" si="166"/>
        <v>40</v>
      </c>
      <c r="BR46" s="59">
        <f t="shared" si="166"/>
        <v>144</v>
      </c>
      <c r="BS46" s="59">
        <f t="shared" si="166"/>
        <v>6</v>
      </c>
      <c r="BT46" s="59">
        <f t="shared" si="166"/>
        <v>0</v>
      </c>
      <c r="BU46" s="59">
        <f t="shared" si="166"/>
        <v>0</v>
      </c>
      <c r="BV46" s="59">
        <f t="shared" si="166"/>
        <v>0</v>
      </c>
      <c r="BW46" s="59">
        <f t="shared" si="166"/>
        <v>0</v>
      </c>
      <c r="BX46" s="59">
        <f t="shared" si="166"/>
        <v>0</v>
      </c>
      <c r="BY46" s="59">
        <f t="shared" si="166"/>
        <v>0</v>
      </c>
      <c r="BZ46" s="59">
        <f t="shared" si="166"/>
        <v>0</v>
      </c>
      <c r="CA46" s="59">
        <f t="shared" si="166"/>
        <v>0</v>
      </c>
      <c r="CB46" s="59">
        <f t="shared" si="166"/>
        <v>0</v>
      </c>
      <c r="CC46" s="59">
        <f t="shared" si="166"/>
        <v>0</v>
      </c>
      <c r="CD46" s="59">
        <f t="shared" si="166"/>
        <v>0</v>
      </c>
      <c r="CE46" s="59">
        <f t="shared" si="166"/>
        <v>0</v>
      </c>
      <c r="CF46" s="59">
        <f t="shared" si="166"/>
        <v>0</v>
      </c>
      <c r="CG46" s="59">
        <f t="shared" si="166"/>
        <v>0</v>
      </c>
      <c r="CH46" s="59">
        <f t="shared" si="166"/>
        <v>0</v>
      </c>
      <c r="CI46" s="59">
        <f t="shared" si="166"/>
        <v>0</v>
      </c>
      <c r="CJ46" s="59">
        <f t="shared" si="166"/>
        <v>0</v>
      </c>
      <c r="CK46" s="59">
        <f t="shared" si="166"/>
        <v>0</v>
      </c>
      <c r="CL46" s="59">
        <f t="shared" si="166"/>
        <v>0</v>
      </c>
      <c r="CM46" s="59">
        <f t="shared" si="166"/>
        <v>0</v>
      </c>
      <c r="CN46" s="59">
        <f t="shared" si="166"/>
        <v>0</v>
      </c>
      <c r="CO46" s="59">
        <f t="shared" si="166"/>
        <v>0</v>
      </c>
      <c r="CP46" s="59">
        <f t="shared" si="166"/>
        <v>0</v>
      </c>
      <c r="CQ46" s="59">
        <f t="shared" si="166"/>
        <v>0</v>
      </c>
      <c r="CR46" s="58">
        <f>X46+AJ46+AV46+BH46+BT46+CF46</f>
        <v>468</v>
      </c>
      <c r="CS46" s="58" t="b">
        <f t="shared" si="31"/>
        <v>1</v>
      </c>
      <c r="CT46" s="95"/>
      <c r="CU46" s="95"/>
      <c r="CV46" s="95"/>
      <c r="CW46" s="95"/>
      <c r="CX46" s="96"/>
      <c r="CY46" s="96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</row>
    <row r="47" spans="1:136" s="23" customFormat="1" ht="17.25" customHeight="1" x14ac:dyDescent="0.25">
      <c r="A47" s="328"/>
      <c r="B47" s="325"/>
      <c r="C47" s="127"/>
      <c r="D47" s="149"/>
      <c r="E47" s="149"/>
      <c r="F47" s="114"/>
      <c r="G47" s="115"/>
      <c r="H47" s="115"/>
      <c r="I47" s="115"/>
      <c r="J47" s="59">
        <f t="shared" ref="J47:W47" si="167">J46-J50-J51</f>
        <v>324</v>
      </c>
      <c r="K47" s="59">
        <f t="shared" si="167"/>
        <v>214</v>
      </c>
      <c r="L47" s="59">
        <f t="shared" si="167"/>
        <v>110</v>
      </c>
      <c r="M47" s="59">
        <f t="shared" si="167"/>
        <v>258</v>
      </c>
      <c r="N47" s="59">
        <f t="shared" si="167"/>
        <v>0</v>
      </c>
      <c r="O47" s="59">
        <f t="shared" si="167"/>
        <v>168</v>
      </c>
      <c r="P47" s="59">
        <f t="shared" si="167"/>
        <v>88</v>
      </c>
      <c r="Q47" s="59">
        <f t="shared" si="167"/>
        <v>0</v>
      </c>
      <c r="R47" s="59">
        <f t="shared" si="167"/>
        <v>0</v>
      </c>
      <c r="S47" s="59">
        <f t="shared" si="167"/>
        <v>2</v>
      </c>
      <c r="T47" s="59">
        <f t="shared" si="167"/>
        <v>20</v>
      </c>
      <c r="U47" s="59">
        <f t="shared" si="167"/>
        <v>40</v>
      </c>
      <c r="V47" s="59">
        <f t="shared" si="167"/>
        <v>0</v>
      </c>
      <c r="W47" s="59">
        <f t="shared" si="167"/>
        <v>6</v>
      </c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>
        <f t="shared" ref="AV47:CQ47" si="168">AV46-AV50-AV51</f>
        <v>90</v>
      </c>
      <c r="AW47" s="59">
        <f t="shared" si="168"/>
        <v>86</v>
      </c>
      <c r="AX47" s="59">
        <f t="shared" si="168"/>
        <v>0</v>
      </c>
      <c r="AY47" s="59">
        <f t="shared" si="168"/>
        <v>50</v>
      </c>
      <c r="AZ47" s="59">
        <f t="shared" si="168"/>
        <v>36</v>
      </c>
      <c r="BA47" s="59">
        <f t="shared" si="168"/>
        <v>0</v>
      </c>
      <c r="BB47" s="59">
        <f t="shared" si="168"/>
        <v>0</v>
      </c>
      <c r="BC47" s="59">
        <f t="shared" si="168"/>
        <v>0</v>
      </c>
      <c r="BD47" s="59">
        <f t="shared" si="168"/>
        <v>4</v>
      </c>
      <c r="BE47" s="59">
        <f t="shared" si="168"/>
        <v>0</v>
      </c>
      <c r="BF47" s="59">
        <f t="shared" si="168"/>
        <v>0</v>
      </c>
      <c r="BG47" s="59">
        <f t="shared" si="168"/>
        <v>0</v>
      </c>
      <c r="BH47" s="59">
        <f t="shared" si="168"/>
        <v>234</v>
      </c>
      <c r="BI47" s="59">
        <f t="shared" si="168"/>
        <v>172</v>
      </c>
      <c r="BJ47" s="59">
        <f t="shared" si="168"/>
        <v>0</v>
      </c>
      <c r="BK47" s="59">
        <f t="shared" si="168"/>
        <v>118</v>
      </c>
      <c r="BL47" s="59">
        <f t="shared" si="168"/>
        <v>52</v>
      </c>
      <c r="BM47" s="59">
        <f t="shared" si="168"/>
        <v>0</v>
      </c>
      <c r="BN47" s="59">
        <f t="shared" si="168"/>
        <v>0</v>
      </c>
      <c r="BO47" s="59">
        <f t="shared" si="168"/>
        <v>2</v>
      </c>
      <c r="BP47" s="59">
        <f t="shared" si="168"/>
        <v>16</v>
      </c>
      <c r="BQ47" s="59">
        <f t="shared" si="168"/>
        <v>40</v>
      </c>
      <c r="BR47" s="59">
        <f t="shared" si="168"/>
        <v>0</v>
      </c>
      <c r="BS47" s="59">
        <f t="shared" si="168"/>
        <v>6</v>
      </c>
      <c r="BT47" s="59">
        <f t="shared" si="168"/>
        <v>0</v>
      </c>
      <c r="BU47" s="59">
        <f t="shared" si="168"/>
        <v>0</v>
      </c>
      <c r="BV47" s="59">
        <f t="shared" si="168"/>
        <v>0</v>
      </c>
      <c r="BW47" s="59">
        <f t="shared" si="168"/>
        <v>0</v>
      </c>
      <c r="BX47" s="59">
        <f t="shared" si="168"/>
        <v>0</v>
      </c>
      <c r="BY47" s="59">
        <f t="shared" si="168"/>
        <v>0</v>
      </c>
      <c r="BZ47" s="59">
        <f t="shared" si="168"/>
        <v>0</v>
      </c>
      <c r="CA47" s="59">
        <f t="shared" si="168"/>
        <v>0</v>
      </c>
      <c r="CB47" s="59">
        <f t="shared" si="168"/>
        <v>0</v>
      </c>
      <c r="CC47" s="59">
        <f t="shared" si="168"/>
        <v>0</v>
      </c>
      <c r="CD47" s="59">
        <f t="shared" si="168"/>
        <v>0</v>
      </c>
      <c r="CE47" s="59">
        <f t="shared" si="168"/>
        <v>0</v>
      </c>
      <c r="CF47" s="59">
        <f t="shared" si="168"/>
        <v>0</v>
      </c>
      <c r="CG47" s="59">
        <f t="shared" si="168"/>
        <v>0</v>
      </c>
      <c r="CH47" s="59">
        <f t="shared" si="168"/>
        <v>0</v>
      </c>
      <c r="CI47" s="59">
        <f t="shared" si="168"/>
        <v>0</v>
      </c>
      <c r="CJ47" s="59">
        <f t="shared" si="168"/>
        <v>0</v>
      </c>
      <c r="CK47" s="59">
        <f t="shared" si="168"/>
        <v>0</v>
      </c>
      <c r="CL47" s="59">
        <f t="shared" si="168"/>
        <v>0</v>
      </c>
      <c r="CM47" s="59">
        <f t="shared" si="168"/>
        <v>0</v>
      </c>
      <c r="CN47" s="59">
        <f t="shared" si="168"/>
        <v>0</v>
      </c>
      <c r="CO47" s="59">
        <f t="shared" si="168"/>
        <v>0</v>
      </c>
      <c r="CP47" s="59">
        <f t="shared" si="168"/>
        <v>0</v>
      </c>
      <c r="CQ47" s="59">
        <f t="shared" si="168"/>
        <v>0</v>
      </c>
      <c r="CR47" s="58">
        <f t="shared" si="30"/>
        <v>324</v>
      </c>
      <c r="CS47" s="58" t="b">
        <f t="shared" si="31"/>
        <v>1</v>
      </c>
      <c r="CT47" s="95"/>
      <c r="CU47" s="95"/>
      <c r="CV47" s="95"/>
      <c r="CW47" s="95"/>
      <c r="CX47" s="96"/>
      <c r="CY47" s="96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</row>
    <row r="48" spans="1:136" ht="44.25" customHeight="1" x14ac:dyDescent="0.25">
      <c r="A48" s="334" t="s">
        <v>136</v>
      </c>
      <c r="B48" s="45" t="s">
        <v>340</v>
      </c>
      <c r="C48" s="111" t="str">
        <f>_xlfn.CONCAT(D48,",",E48,",",F48,", ",G48,", ",H48,", ",I48,"")</f>
        <v xml:space="preserve">,,ДФК, ДЗ, , </v>
      </c>
      <c r="D48" s="110"/>
      <c r="E48" s="110"/>
      <c r="F48" s="134" t="s">
        <v>295</v>
      </c>
      <c r="G48" s="111" t="s">
        <v>125</v>
      </c>
      <c r="H48" s="335"/>
      <c r="I48" s="336"/>
      <c r="J48" s="53">
        <f t="shared" si="7"/>
        <v>162</v>
      </c>
      <c r="K48" s="74">
        <v>104</v>
      </c>
      <c r="L48" s="74">
        <v>58</v>
      </c>
      <c r="M48" s="50">
        <f>AW48+BI48+BU48+CG48</f>
        <v>132</v>
      </c>
      <c r="N48" s="50">
        <f t="shared" ref="N48:W48" si="169">AX48+BJ48+BV48+CH48</f>
        <v>0</v>
      </c>
      <c r="O48" s="50">
        <f t="shared" si="169"/>
        <v>84</v>
      </c>
      <c r="P48" s="50">
        <f t="shared" si="169"/>
        <v>48</v>
      </c>
      <c r="Q48" s="50">
        <f t="shared" si="169"/>
        <v>0</v>
      </c>
      <c r="R48" s="50">
        <f t="shared" si="169"/>
        <v>0</v>
      </c>
      <c r="S48" s="50">
        <f t="shared" si="169"/>
        <v>0</v>
      </c>
      <c r="T48" s="50">
        <f t="shared" si="169"/>
        <v>10</v>
      </c>
      <c r="U48" s="50">
        <f t="shared" si="169"/>
        <v>20</v>
      </c>
      <c r="V48" s="50">
        <f t="shared" si="169"/>
        <v>0</v>
      </c>
      <c r="W48" s="50">
        <f t="shared" si="169"/>
        <v>0</v>
      </c>
      <c r="X48" s="53"/>
      <c r="Y48" s="50"/>
      <c r="Z48" s="38"/>
      <c r="AA48" s="38"/>
      <c r="AB48" s="38"/>
      <c r="AC48" s="38"/>
      <c r="AD48" s="38"/>
      <c r="AE48" s="38"/>
      <c r="AF48" s="50"/>
      <c r="AG48" s="50"/>
      <c r="AH48" s="50"/>
      <c r="AI48" s="50"/>
      <c r="AJ48" s="53"/>
      <c r="AK48" s="50"/>
      <c r="AL48" s="38"/>
      <c r="AM48" s="38"/>
      <c r="AN48" s="38"/>
      <c r="AO48" s="38"/>
      <c r="AP48" s="38"/>
      <c r="AQ48" s="38"/>
      <c r="AR48" s="50"/>
      <c r="AS48" s="50"/>
      <c r="AT48" s="50"/>
      <c r="AU48" s="50"/>
      <c r="AV48" s="61">
        <v>90</v>
      </c>
      <c r="AW48" s="56">
        <f t="shared" ref="AW48:AW49" si="170">AV48-BG48-BE48-BD48-BF48</f>
        <v>86</v>
      </c>
      <c r="AX48" s="35"/>
      <c r="AY48" s="55">
        <f t="shared" ref="AY48:AY49" si="171">AW48-AX48-AZ48-BA48-BB48-BC48</f>
        <v>50</v>
      </c>
      <c r="AZ48" s="35">
        <v>36</v>
      </c>
      <c r="BA48" s="35"/>
      <c r="BB48" s="35"/>
      <c r="BC48" s="35"/>
      <c r="BD48" s="32">
        <v>4</v>
      </c>
      <c r="BE48" s="32"/>
      <c r="BF48" s="32"/>
      <c r="BG48" s="32"/>
      <c r="BH48" s="61">
        <v>72</v>
      </c>
      <c r="BI48" s="56">
        <f t="shared" ref="BI48:BI49" si="172">BH48-BS48-BQ48-BP48-BR48</f>
        <v>46</v>
      </c>
      <c r="BJ48" s="35"/>
      <c r="BK48" s="55">
        <f t="shared" ref="BK48:BK49" si="173">BI48-BJ48-BL48-BM48-BN48-BO48</f>
        <v>34</v>
      </c>
      <c r="BL48" s="35">
        <v>12</v>
      </c>
      <c r="BM48" s="35"/>
      <c r="BN48" s="35"/>
      <c r="BO48" s="35"/>
      <c r="BP48" s="32">
        <v>6</v>
      </c>
      <c r="BQ48" s="32">
        <v>20</v>
      </c>
      <c r="BR48" s="32"/>
      <c r="BS48" s="32"/>
      <c r="BT48" s="61"/>
      <c r="BU48" s="56">
        <f t="shared" ref="BU48:BU51" si="174">BT48-CE48-CC48-CB48-CD48</f>
        <v>0</v>
      </c>
      <c r="BV48" s="35"/>
      <c r="BW48" s="55">
        <f t="shared" ref="BW48:BW50" si="175">BU48-BV48-BX48-BY48-BZ48-CA48</f>
        <v>0</v>
      </c>
      <c r="BX48" s="35"/>
      <c r="BY48" s="35"/>
      <c r="BZ48" s="35"/>
      <c r="CA48" s="35"/>
      <c r="CB48" s="32"/>
      <c r="CC48" s="32"/>
      <c r="CD48" s="32"/>
      <c r="CE48" s="32"/>
      <c r="CF48" s="61"/>
      <c r="CG48" s="56">
        <f t="shared" ref="CG48:CG52" si="176">CF48-CQ48-CO48-CN48-CP48</f>
        <v>0</v>
      </c>
      <c r="CH48" s="55"/>
      <c r="CI48" s="55">
        <f t="shared" ref="CI48:CI49" si="177">CG48-CH48-CJ48-CK48-CL48-CM48</f>
        <v>0</v>
      </c>
      <c r="CJ48" s="55"/>
      <c r="CK48" s="55"/>
      <c r="CL48" s="55"/>
      <c r="CM48" s="55"/>
      <c r="CN48" s="32"/>
      <c r="CO48" s="32"/>
      <c r="CP48" s="32"/>
      <c r="CQ48" s="32"/>
      <c r="CR48" s="58">
        <f t="shared" si="30"/>
        <v>162</v>
      </c>
      <c r="CS48" s="58" t="b">
        <f t="shared" si="31"/>
        <v>1</v>
      </c>
      <c r="CT48" s="95"/>
      <c r="CU48" s="95"/>
      <c r="CV48" s="95"/>
      <c r="CW48" s="95"/>
      <c r="CX48" s="96"/>
      <c r="CY48" s="96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</row>
    <row r="49" spans="1:146" ht="45.75" customHeight="1" x14ac:dyDescent="0.25">
      <c r="A49" s="337" t="s">
        <v>137</v>
      </c>
      <c r="B49" s="30" t="s">
        <v>311</v>
      </c>
      <c r="C49" s="111" t="str">
        <f t="shared" ref="C49:C52" si="178">_xlfn.CONCAT(D49,",",E49,",",F49,", ",G49,", ",H49,", ",I49,"")</f>
        <v xml:space="preserve">,,, ДЗ, , </v>
      </c>
      <c r="D49" s="110"/>
      <c r="E49" s="110"/>
      <c r="F49" s="338"/>
      <c r="G49" s="134" t="s">
        <v>125</v>
      </c>
      <c r="H49" s="134"/>
      <c r="I49" s="111"/>
      <c r="J49" s="53">
        <f t="shared" si="7"/>
        <v>154</v>
      </c>
      <c r="K49" s="74">
        <v>104</v>
      </c>
      <c r="L49" s="74">
        <v>50</v>
      </c>
      <c r="M49" s="50">
        <f t="shared" ref="M49" si="179">AW49+BI49+BU49+CG49</f>
        <v>124</v>
      </c>
      <c r="N49" s="50">
        <f t="shared" ref="N49:N50" si="180">AX49+BJ49+BV49+CH49</f>
        <v>0</v>
      </c>
      <c r="O49" s="50">
        <f t="shared" ref="O49:O50" si="181">AY49+BK49+BW49+CI49</f>
        <v>84</v>
      </c>
      <c r="P49" s="50">
        <f t="shared" ref="P49:P50" si="182">AZ49+BL49+BX49+CJ49</f>
        <v>40</v>
      </c>
      <c r="Q49" s="50">
        <f t="shared" ref="Q49:Q50" si="183">BA49+BM49+BY49+CK49</f>
        <v>0</v>
      </c>
      <c r="R49" s="50">
        <f t="shared" ref="R49:R50" si="184">BB49+BN49+BZ49+CL49</f>
        <v>0</v>
      </c>
      <c r="S49" s="50">
        <f t="shared" ref="S49:S50" si="185">BC49+BO49+CA49+CM49</f>
        <v>0</v>
      </c>
      <c r="T49" s="50">
        <f t="shared" ref="T49:T50" si="186">BD49+BP49+CB49+CN49</f>
        <v>10</v>
      </c>
      <c r="U49" s="50">
        <f t="shared" ref="U49:U50" si="187">BE49+BQ49+CC49+CO49</f>
        <v>20</v>
      </c>
      <c r="V49" s="50">
        <f t="shared" ref="V49:V50" si="188">BF49+BR49+CD49+CP49</f>
        <v>0</v>
      </c>
      <c r="W49" s="50">
        <f t="shared" ref="W49:W50" si="189">BG49+BS49+CE49+CQ49</f>
        <v>0</v>
      </c>
      <c r="X49" s="53"/>
      <c r="Y49" s="50"/>
      <c r="Z49" s="38"/>
      <c r="AA49" s="38"/>
      <c r="AB49" s="38"/>
      <c r="AC49" s="38"/>
      <c r="AD49" s="38"/>
      <c r="AE49" s="38"/>
      <c r="AF49" s="50"/>
      <c r="AG49" s="50"/>
      <c r="AH49" s="50"/>
      <c r="AI49" s="50"/>
      <c r="AJ49" s="53"/>
      <c r="AK49" s="50"/>
      <c r="AL49" s="38"/>
      <c r="AM49" s="38"/>
      <c r="AN49" s="38"/>
      <c r="AO49" s="38"/>
      <c r="AP49" s="38"/>
      <c r="AQ49" s="38"/>
      <c r="AR49" s="50"/>
      <c r="AS49" s="50"/>
      <c r="AT49" s="50"/>
      <c r="AU49" s="50"/>
      <c r="AV49" s="61"/>
      <c r="AW49" s="56">
        <f t="shared" si="170"/>
        <v>0</v>
      </c>
      <c r="AX49" s="35"/>
      <c r="AY49" s="55">
        <f t="shared" si="171"/>
        <v>0</v>
      </c>
      <c r="AZ49" s="35"/>
      <c r="BA49" s="35"/>
      <c r="BB49" s="35"/>
      <c r="BC49" s="35"/>
      <c r="BD49" s="32"/>
      <c r="BE49" s="32"/>
      <c r="BF49" s="32"/>
      <c r="BG49" s="32"/>
      <c r="BH49" s="61">
        <v>154</v>
      </c>
      <c r="BI49" s="56">
        <f t="shared" si="172"/>
        <v>124</v>
      </c>
      <c r="BJ49" s="35"/>
      <c r="BK49" s="55">
        <f t="shared" si="173"/>
        <v>84</v>
      </c>
      <c r="BL49" s="35">
        <v>40</v>
      </c>
      <c r="BM49" s="35"/>
      <c r="BN49" s="35"/>
      <c r="BO49" s="35"/>
      <c r="BP49" s="32">
        <v>10</v>
      </c>
      <c r="BQ49" s="32">
        <v>20</v>
      </c>
      <c r="BR49" s="32"/>
      <c r="BS49" s="32"/>
      <c r="BT49" s="61"/>
      <c r="BU49" s="56">
        <f t="shared" si="174"/>
        <v>0</v>
      </c>
      <c r="BV49" s="55"/>
      <c r="BW49" s="55">
        <f t="shared" si="175"/>
        <v>0</v>
      </c>
      <c r="BX49" s="55"/>
      <c r="BY49" s="55"/>
      <c r="BZ49" s="55"/>
      <c r="CA49" s="55"/>
      <c r="CB49" s="32"/>
      <c r="CC49" s="32"/>
      <c r="CD49" s="32"/>
      <c r="CE49" s="32"/>
      <c r="CF49" s="61"/>
      <c r="CG49" s="56">
        <f t="shared" si="176"/>
        <v>0</v>
      </c>
      <c r="CH49" s="55"/>
      <c r="CI49" s="55">
        <f t="shared" si="177"/>
        <v>0</v>
      </c>
      <c r="CJ49" s="55"/>
      <c r="CK49" s="55"/>
      <c r="CL49" s="55"/>
      <c r="CM49" s="55"/>
      <c r="CN49" s="32"/>
      <c r="CO49" s="32"/>
      <c r="CP49" s="32"/>
      <c r="CQ49" s="32"/>
      <c r="CR49" s="58">
        <f t="shared" si="30"/>
        <v>154</v>
      </c>
      <c r="CS49" s="58" t="b">
        <f t="shared" si="31"/>
        <v>1</v>
      </c>
      <c r="CT49" s="95"/>
      <c r="CU49" s="95"/>
      <c r="CV49" s="95"/>
      <c r="CW49" s="95"/>
      <c r="CX49" s="96"/>
      <c r="CY49" s="96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</row>
    <row r="50" spans="1:146" s="24" customFormat="1" ht="60" x14ac:dyDescent="0.25">
      <c r="A50" s="63" t="s">
        <v>168</v>
      </c>
      <c r="B50" s="339" t="s">
        <v>312</v>
      </c>
      <c r="C50" s="111" t="str">
        <f t="shared" si="178"/>
        <v xml:space="preserve">,,, З, , </v>
      </c>
      <c r="D50" s="224"/>
      <c r="E50" s="224"/>
      <c r="F50" s="340"/>
      <c r="G50" s="230" t="s">
        <v>129</v>
      </c>
      <c r="H50" s="230"/>
      <c r="I50" s="230"/>
      <c r="J50" s="53">
        <f t="shared" si="7"/>
        <v>36</v>
      </c>
      <c r="K50" s="63">
        <v>36</v>
      </c>
      <c r="L50" s="63"/>
      <c r="M50" s="62">
        <f>AW50+BI50+BU50+CG50</f>
        <v>0</v>
      </c>
      <c r="N50" s="62">
        <f t="shared" si="180"/>
        <v>0</v>
      </c>
      <c r="O50" s="62">
        <f t="shared" si="181"/>
        <v>0</v>
      </c>
      <c r="P50" s="62">
        <f t="shared" si="182"/>
        <v>0</v>
      </c>
      <c r="Q50" s="62">
        <f t="shared" si="183"/>
        <v>0</v>
      </c>
      <c r="R50" s="62">
        <f t="shared" si="184"/>
        <v>0</v>
      </c>
      <c r="S50" s="62">
        <f t="shared" si="185"/>
        <v>0</v>
      </c>
      <c r="T50" s="62">
        <f t="shared" si="186"/>
        <v>0</v>
      </c>
      <c r="U50" s="62">
        <f t="shared" si="187"/>
        <v>0</v>
      </c>
      <c r="V50" s="62">
        <f t="shared" si="188"/>
        <v>36</v>
      </c>
      <c r="W50" s="62">
        <f t="shared" si="189"/>
        <v>0</v>
      </c>
      <c r="X50" s="53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53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1"/>
      <c r="AW50" s="62">
        <f>AV50-BG50-BE50-BD50-BF50</f>
        <v>0</v>
      </c>
      <c r="AX50" s="62"/>
      <c r="AY50" s="62"/>
      <c r="AZ50" s="62"/>
      <c r="BA50" s="62"/>
      <c r="BB50" s="62"/>
      <c r="BC50" s="62"/>
      <c r="BD50" s="63"/>
      <c r="BE50" s="63"/>
      <c r="BF50" s="63"/>
      <c r="BG50" s="63"/>
      <c r="BH50" s="61">
        <v>36</v>
      </c>
      <c r="BI50" s="62">
        <f>BH50-BS50-BQ50-BP50-BR50</f>
        <v>0</v>
      </c>
      <c r="BJ50" s="62"/>
      <c r="BK50" s="62"/>
      <c r="BL50" s="62"/>
      <c r="BM50" s="62"/>
      <c r="BN50" s="62"/>
      <c r="BO50" s="62"/>
      <c r="BP50" s="63"/>
      <c r="BQ50" s="63"/>
      <c r="BR50" s="63">
        <v>36</v>
      </c>
      <c r="BS50" s="63"/>
      <c r="BT50" s="61"/>
      <c r="BU50" s="62">
        <f t="shared" si="174"/>
        <v>0</v>
      </c>
      <c r="BV50" s="62"/>
      <c r="BW50" s="62">
        <f t="shared" si="175"/>
        <v>0</v>
      </c>
      <c r="BX50" s="62"/>
      <c r="BY50" s="62"/>
      <c r="BZ50" s="62"/>
      <c r="CA50" s="62"/>
      <c r="CB50" s="63"/>
      <c r="CC50" s="63"/>
      <c r="CD50" s="63"/>
      <c r="CE50" s="63"/>
      <c r="CF50" s="61"/>
      <c r="CG50" s="62">
        <f>CF50-CQ50-CO50-CN50-CP50</f>
        <v>0</v>
      </c>
      <c r="CH50" s="62"/>
      <c r="CI50" s="62"/>
      <c r="CJ50" s="62"/>
      <c r="CK50" s="62"/>
      <c r="CL50" s="62"/>
      <c r="CM50" s="62"/>
      <c r="CN50" s="63"/>
      <c r="CO50" s="63"/>
      <c r="CP50" s="63"/>
      <c r="CQ50" s="63"/>
      <c r="CR50" s="58">
        <f t="shared" si="30"/>
        <v>36</v>
      </c>
      <c r="CS50" s="58" t="b">
        <f t="shared" si="31"/>
        <v>1</v>
      </c>
      <c r="CT50" s="95"/>
      <c r="CU50" s="95"/>
      <c r="CV50" s="95"/>
      <c r="CW50" s="95"/>
      <c r="CX50" s="96"/>
      <c r="CY50" s="96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</row>
    <row r="51" spans="1:146" s="24" customFormat="1" ht="60" x14ac:dyDescent="0.25">
      <c r="A51" s="63" t="s">
        <v>138</v>
      </c>
      <c r="B51" s="341" t="s">
        <v>313</v>
      </c>
      <c r="C51" s="111" t="str">
        <f t="shared" si="178"/>
        <v xml:space="preserve">,,, З, , </v>
      </c>
      <c r="D51" s="224"/>
      <c r="E51" s="224"/>
      <c r="F51" s="340"/>
      <c r="G51" s="342" t="s">
        <v>129</v>
      </c>
      <c r="H51" s="230"/>
      <c r="I51" s="230"/>
      <c r="J51" s="53">
        <f t="shared" si="7"/>
        <v>108</v>
      </c>
      <c r="K51" s="63">
        <v>36</v>
      </c>
      <c r="L51" s="63">
        <v>72</v>
      </c>
      <c r="M51" s="62">
        <f>AW51+BI51+BU51+CG51</f>
        <v>0</v>
      </c>
      <c r="N51" s="62">
        <f t="shared" ref="N51:N52" si="190">AX51+BJ51+BV51+CH51</f>
        <v>0</v>
      </c>
      <c r="O51" s="62">
        <f t="shared" ref="O51:O52" si="191">AY51+BK51+BW51+CI51</f>
        <v>0</v>
      </c>
      <c r="P51" s="62">
        <f t="shared" ref="P51:P52" si="192">AZ51+BL51+BX51+CJ51</f>
        <v>0</v>
      </c>
      <c r="Q51" s="62">
        <f t="shared" ref="Q51:Q52" si="193">BA51+BM51+BY51+CK51</f>
        <v>0</v>
      </c>
      <c r="R51" s="62">
        <f t="shared" ref="R51:R52" si="194">BB51+BN51+BZ51+CL51</f>
        <v>0</v>
      </c>
      <c r="S51" s="62">
        <f t="shared" ref="S51:S52" si="195">BC51+BO51+CA51+CM51</f>
        <v>0</v>
      </c>
      <c r="T51" s="62">
        <f t="shared" ref="T51:T52" si="196">BD51+BP51+CB51+CN51</f>
        <v>0</v>
      </c>
      <c r="U51" s="62">
        <f t="shared" ref="U51:U52" si="197">BE51+BQ51+CC51+CO51</f>
        <v>0</v>
      </c>
      <c r="V51" s="62">
        <f t="shared" ref="V51:V52" si="198">BF51+BR51+CD51+CP51</f>
        <v>108</v>
      </c>
      <c r="W51" s="62">
        <f t="shared" ref="W51:W52" si="199">BG51+BS51+CE51+CQ51</f>
        <v>0</v>
      </c>
      <c r="X51" s="53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53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1"/>
      <c r="AW51" s="62">
        <f>AV51-BG51-BE51-BD51-BF51</f>
        <v>0</v>
      </c>
      <c r="AX51" s="62"/>
      <c r="AY51" s="62"/>
      <c r="AZ51" s="62"/>
      <c r="BA51" s="62"/>
      <c r="BB51" s="62"/>
      <c r="BC51" s="62"/>
      <c r="BD51" s="63"/>
      <c r="BE51" s="63"/>
      <c r="BF51" s="63"/>
      <c r="BG51" s="63"/>
      <c r="BH51" s="61">
        <v>108</v>
      </c>
      <c r="BI51" s="62">
        <f>BH51-BS51-BQ51-BP51-BR51</f>
        <v>0</v>
      </c>
      <c r="BJ51" s="62"/>
      <c r="BK51" s="62"/>
      <c r="BL51" s="62"/>
      <c r="BM51" s="62"/>
      <c r="BN51" s="62"/>
      <c r="BO51" s="62"/>
      <c r="BP51" s="63"/>
      <c r="BQ51" s="63"/>
      <c r="BR51" s="63">
        <v>108</v>
      </c>
      <c r="BS51" s="63"/>
      <c r="BT51" s="61"/>
      <c r="BU51" s="62">
        <f t="shared" si="174"/>
        <v>0</v>
      </c>
      <c r="BV51" s="62"/>
      <c r="BW51" s="62"/>
      <c r="BX51" s="62"/>
      <c r="BY51" s="62"/>
      <c r="BZ51" s="62"/>
      <c r="CA51" s="62"/>
      <c r="CB51" s="63"/>
      <c r="CC51" s="63"/>
      <c r="CD51" s="63"/>
      <c r="CE51" s="63"/>
      <c r="CF51" s="61"/>
      <c r="CG51" s="62">
        <f>CF51-CQ51-CO51-CN51-CP51</f>
        <v>0</v>
      </c>
      <c r="CH51" s="62"/>
      <c r="CI51" s="62"/>
      <c r="CJ51" s="62"/>
      <c r="CK51" s="62"/>
      <c r="CL51" s="62"/>
      <c r="CM51" s="62"/>
      <c r="CN51" s="63"/>
      <c r="CO51" s="63"/>
      <c r="CP51" s="63"/>
      <c r="CQ51" s="63"/>
      <c r="CR51" s="58">
        <f t="shared" si="30"/>
        <v>108</v>
      </c>
      <c r="CS51" s="58" t="b">
        <f t="shared" si="31"/>
        <v>1</v>
      </c>
      <c r="CT51" s="95"/>
      <c r="CU51" s="95"/>
      <c r="CV51" s="95"/>
      <c r="CW51" s="95"/>
      <c r="CX51" s="96"/>
      <c r="CY51" s="96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</row>
    <row r="52" spans="1:146" x14ac:dyDescent="0.25">
      <c r="A52" s="54" t="s">
        <v>145</v>
      </c>
      <c r="B52" s="40" t="s">
        <v>223</v>
      </c>
      <c r="C52" s="111" t="str">
        <f t="shared" si="178"/>
        <v xml:space="preserve">,,, Э, , </v>
      </c>
      <c r="D52" s="110"/>
      <c r="E52" s="110"/>
      <c r="F52" s="116"/>
      <c r="G52" s="343" t="s">
        <v>126</v>
      </c>
      <c r="H52" s="117"/>
      <c r="I52" s="343"/>
      <c r="J52" s="53">
        <f t="shared" si="7"/>
        <v>8</v>
      </c>
      <c r="K52" s="32">
        <v>6</v>
      </c>
      <c r="L52" s="32">
        <v>2</v>
      </c>
      <c r="M52" s="50">
        <f>AW52+BI52+BU52+CG52</f>
        <v>2</v>
      </c>
      <c r="N52" s="50">
        <f t="shared" si="190"/>
        <v>0</v>
      </c>
      <c r="O52" s="50">
        <f t="shared" si="191"/>
        <v>0</v>
      </c>
      <c r="P52" s="50">
        <f t="shared" si="192"/>
        <v>0</v>
      </c>
      <c r="Q52" s="50">
        <f t="shared" si="193"/>
        <v>0</v>
      </c>
      <c r="R52" s="50">
        <f t="shared" si="194"/>
        <v>0</v>
      </c>
      <c r="S52" s="50">
        <f t="shared" si="195"/>
        <v>2</v>
      </c>
      <c r="T52" s="50">
        <f t="shared" si="196"/>
        <v>0</v>
      </c>
      <c r="U52" s="50">
        <f t="shared" si="197"/>
        <v>0</v>
      </c>
      <c r="V52" s="50">
        <f t="shared" si="198"/>
        <v>0</v>
      </c>
      <c r="W52" s="50">
        <f t="shared" si="199"/>
        <v>6</v>
      </c>
      <c r="X52" s="53"/>
      <c r="Y52" s="50"/>
      <c r="Z52" s="38"/>
      <c r="AA52" s="38"/>
      <c r="AB52" s="38"/>
      <c r="AC52" s="38"/>
      <c r="AD52" s="38"/>
      <c r="AE52" s="38"/>
      <c r="AF52" s="50"/>
      <c r="AG52" s="50"/>
      <c r="AH52" s="50"/>
      <c r="AI52" s="50"/>
      <c r="AJ52" s="53"/>
      <c r="AK52" s="50"/>
      <c r="AL52" s="38"/>
      <c r="AM52" s="38"/>
      <c r="AN52" s="38"/>
      <c r="AO52" s="38"/>
      <c r="AP52" s="38"/>
      <c r="AQ52" s="38"/>
      <c r="AR52" s="50"/>
      <c r="AS52" s="50"/>
      <c r="AT52" s="50"/>
      <c r="AU52" s="50"/>
      <c r="AV52" s="61"/>
      <c r="AW52" s="50">
        <f t="shared" ref="AW52" si="200">AV52-BG52-BE52-BD52</f>
        <v>0</v>
      </c>
      <c r="AX52" s="55"/>
      <c r="AY52" s="55"/>
      <c r="AZ52" s="55"/>
      <c r="BA52" s="55"/>
      <c r="BB52" s="55"/>
      <c r="BC52" s="55"/>
      <c r="BD52" s="32"/>
      <c r="BE52" s="32"/>
      <c r="BF52" s="32"/>
      <c r="BG52" s="32"/>
      <c r="BH52" s="61">
        <v>8</v>
      </c>
      <c r="BI52" s="50">
        <f t="shared" ref="BI52" si="201">BH52-BS52-BQ52-BP52</f>
        <v>2</v>
      </c>
      <c r="BJ52" s="55"/>
      <c r="BK52" s="55"/>
      <c r="BL52" s="55"/>
      <c r="BM52" s="55"/>
      <c r="BN52" s="55"/>
      <c r="BO52" s="55">
        <v>2</v>
      </c>
      <c r="BP52" s="32"/>
      <c r="BQ52" s="32"/>
      <c r="BR52" s="32"/>
      <c r="BS52" s="32">
        <v>6</v>
      </c>
      <c r="BT52" s="61"/>
      <c r="BU52" s="50">
        <f t="shared" ref="BU52" si="202">BT52-CE52-CC52-CB52</f>
        <v>0</v>
      </c>
      <c r="BV52" s="55"/>
      <c r="BW52" s="55"/>
      <c r="BX52" s="55"/>
      <c r="BY52" s="55"/>
      <c r="BZ52" s="55"/>
      <c r="CA52" s="55"/>
      <c r="CB52" s="32"/>
      <c r="CC52" s="32"/>
      <c r="CD52" s="32"/>
      <c r="CE52" s="32"/>
      <c r="CF52" s="61"/>
      <c r="CG52" s="56">
        <f t="shared" si="176"/>
        <v>0</v>
      </c>
      <c r="CH52" s="55"/>
      <c r="CI52" s="55"/>
      <c r="CJ52" s="55"/>
      <c r="CK52" s="55"/>
      <c r="CL52" s="55"/>
      <c r="CM52" s="55"/>
      <c r="CN52" s="32"/>
      <c r="CO52" s="32"/>
      <c r="CP52" s="32"/>
      <c r="CQ52" s="32"/>
      <c r="CR52" s="58">
        <f t="shared" si="30"/>
        <v>8</v>
      </c>
      <c r="CS52" s="58" t="b">
        <f t="shared" si="31"/>
        <v>1</v>
      </c>
      <c r="CT52" s="95"/>
      <c r="CU52" s="95"/>
      <c r="CV52" s="95"/>
      <c r="CW52" s="95"/>
      <c r="CX52" s="96"/>
      <c r="CY52" s="96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</row>
    <row r="53" spans="1:146" s="23" customFormat="1" ht="44.25" customHeight="1" x14ac:dyDescent="0.25">
      <c r="A53" s="310" t="s">
        <v>139</v>
      </c>
      <c r="B53" s="312" t="s">
        <v>314</v>
      </c>
      <c r="C53" s="119"/>
      <c r="D53" s="118"/>
      <c r="E53" s="118"/>
      <c r="F53" s="118"/>
      <c r="G53" s="119"/>
      <c r="H53" s="119"/>
      <c r="I53" s="119"/>
      <c r="J53" s="59">
        <f t="shared" ref="J53:W53" si="203">SUM(J55:J59)</f>
        <v>286</v>
      </c>
      <c r="K53" s="59">
        <f t="shared" si="203"/>
        <v>192</v>
      </c>
      <c r="L53" s="59">
        <f t="shared" si="203"/>
        <v>94</v>
      </c>
      <c r="M53" s="59">
        <f t="shared" si="203"/>
        <v>136</v>
      </c>
      <c r="N53" s="59">
        <f t="shared" si="203"/>
        <v>0</v>
      </c>
      <c r="O53" s="59">
        <f t="shared" si="203"/>
        <v>72</v>
      </c>
      <c r="P53" s="59">
        <f t="shared" si="203"/>
        <v>58</v>
      </c>
      <c r="Q53" s="59">
        <f t="shared" si="203"/>
        <v>0</v>
      </c>
      <c r="R53" s="59">
        <f t="shared" si="203"/>
        <v>0</v>
      </c>
      <c r="S53" s="59">
        <f t="shared" si="203"/>
        <v>6</v>
      </c>
      <c r="T53" s="59">
        <f t="shared" si="203"/>
        <v>24</v>
      </c>
      <c r="U53" s="59">
        <f t="shared" si="203"/>
        <v>0</v>
      </c>
      <c r="V53" s="59">
        <f t="shared" si="203"/>
        <v>108</v>
      </c>
      <c r="W53" s="59">
        <f t="shared" si="203"/>
        <v>18</v>
      </c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>
        <f t="shared" ref="AV53:CQ53" si="204">SUM(AV55:AV59)</f>
        <v>0</v>
      </c>
      <c r="AW53" s="59">
        <f t="shared" si="204"/>
        <v>0</v>
      </c>
      <c r="AX53" s="59">
        <f t="shared" si="204"/>
        <v>0</v>
      </c>
      <c r="AY53" s="59">
        <f t="shared" si="204"/>
        <v>0</v>
      </c>
      <c r="AZ53" s="59">
        <f t="shared" si="204"/>
        <v>0</v>
      </c>
      <c r="BA53" s="59">
        <f t="shared" si="204"/>
        <v>0</v>
      </c>
      <c r="BB53" s="59">
        <f t="shared" si="204"/>
        <v>0</v>
      </c>
      <c r="BC53" s="59">
        <f t="shared" si="204"/>
        <v>0</v>
      </c>
      <c r="BD53" s="59">
        <f t="shared" si="204"/>
        <v>0</v>
      </c>
      <c r="BE53" s="59">
        <f t="shared" si="204"/>
        <v>0</v>
      </c>
      <c r="BF53" s="59">
        <f t="shared" si="204"/>
        <v>0</v>
      </c>
      <c r="BG53" s="59">
        <f t="shared" si="204"/>
        <v>0</v>
      </c>
      <c r="BH53" s="59">
        <f t="shared" si="204"/>
        <v>126</v>
      </c>
      <c r="BI53" s="59">
        <f t="shared" si="204"/>
        <v>72</v>
      </c>
      <c r="BJ53" s="59">
        <f t="shared" si="204"/>
        <v>0</v>
      </c>
      <c r="BK53" s="59">
        <f t="shared" si="204"/>
        <v>36</v>
      </c>
      <c r="BL53" s="59">
        <f t="shared" si="204"/>
        <v>34</v>
      </c>
      <c r="BM53" s="59">
        <f t="shared" si="204"/>
        <v>0</v>
      </c>
      <c r="BN53" s="59">
        <f t="shared" si="204"/>
        <v>0</v>
      </c>
      <c r="BO53" s="59">
        <f t="shared" si="204"/>
        <v>2</v>
      </c>
      <c r="BP53" s="59">
        <f t="shared" si="204"/>
        <v>12</v>
      </c>
      <c r="BQ53" s="59">
        <f t="shared" si="204"/>
        <v>0</v>
      </c>
      <c r="BR53" s="59">
        <f t="shared" si="204"/>
        <v>36</v>
      </c>
      <c r="BS53" s="59">
        <f t="shared" si="204"/>
        <v>6</v>
      </c>
      <c r="BT53" s="59">
        <f t="shared" si="204"/>
        <v>160</v>
      </c>
      <c r="BU53" s="59">
        <f t="shared" si="204"/>
        <v>64</v>
      </c>
      <c r="BV53" s="59">
        <f t="shared" si="204"/>
        <v>0</v>
      </c>
      <c r="BW53" s="59">
        <f t="shared" si="204"/>
        <v>36</v>
      </c>
      <c r="BX53" s="59">
        <f t="shared" si="204"/>
        <v>24</v>
      </c>
      <c r="BY53" s="59">
        <f t="shared" si="204"/>
        <v>0</v>
      </c>
      <c r="BZ53" s="59">
        <f t="shared" si="204"/>
        <v>0</v>
      </c>
      <c r="CA53" s="59">
        <f t="shared" si="204"/>
        <v>4</v>
      </c>
      <c r="CB53" s="59">
        <f t="shared" si="204"/>
        <v>12</v>
      </c>
      <c r="CC53" s="59">
        <f t="shared" si="204"/>
        <v>0</v>
      </c>
      <c r="CD53" s="59">
        <f t="shared" si="204"/>
        <v>72</v>
      </c>
      <c r="CE53" s="59">
        <f t="shared" si="204"/>
        <v>12</v>
      </c>
      <c r="CF53" s="59">
        <f t="shared" si="204"/>
        <v>0</v>
      </c>
      <c r="CG53" s="59">
        <f t="shared" si="204"/>
        <v>0</v>
      </c>
      <c r="CH53" s="59">
        <f t="shared" si="204"/>
        <v>0</v>
      </c>
      <c r="CI53" s="59">
        <f t="shared" si="204"/>
        <v>0</v>
      </c>
      <c r="CJ53" s="59">
        <f t="shared" si="204"/>
        <v>0</v>
      </c>
      <c r="CK53" s="59">
        <f t="shared" si="204"/>
        <v>0</v>
      </c>
      <c r="CL53" s="59">
        <f t="shared" si="204"/>
        <v>0</v>
      </c>
      <c r="CM53" s="59">
        <f t="shared" si="204"/>
        <v>0</v>
      </c>
      <c r="CN53" s="59">
        <f t="shared" si="204"/>
        <v>0</v>
      </c>
      <c r="CO53" s="59">
        <f t="shared" si="204"/>
        <v>0</v>
      </c>
      <c r="CP53" s="59">
        <f t="shared" si="204"/>
        <v>0</v>
      </c>
      <c r="CQ53" s="59">
        <f t="shared" si="204"/>
        <v>0</v>
      </c>
      <c r="CR53" s="58">
        <f t="shared" si="30"/>
        <v>286</v>
      </c>
      <c r="CS53" s="58" t="b">
        <f t="shared" si="31"/>
        <v>1</v>
      </c>
      <c r="CT53" s="97"/>
      <c r="CU53" s="97"/>
      <c r="CV53" s="97"/>
      <c r="CW53" s="97"/>
      <c r="CX53" s="98"/>
      <c r="CY53" s="96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</row>
    <row r="54" spans="1:146" s="23" customFormat="1" ht="26.25" customHeight="1" x14ac:dyDescent="0.25">
      <c r="A54" s="311"/>
      <c r="B54" s="313"/>
      <c r="C54" s="119"/>
      <c r="D54" s="118"/>
      <c r="E54" s="118"/>
      <c r="F54" s="118"/>
      <c r="G54" s="119"/>
      <c r="H54" s="119"/>
      <c r="I54" s="119"/>
      <c r="J54" s="59">
        <f t="shared" ref="J54:W54" si="205">J53-J57-J58</f>
        <v>178</v>
      </c>
      <c r="K54" s="59">
        <f t="shared" si="205"/>
        <v>120</v>
      </c>
      <c r="L54" s="59">
        <f t="shared" si="205"/>
        <v>58</v>
      </c>
      <c r="M54" s="59">
        <f t="shared" si="205"/>
        <v>136</v>
      </c>
      <c r="N54" s="59">
        <f t="shared" si="205"/>
        <v>0</v>
      </c>
      <c r="O54" s="59">
        <f t="shared" si="205"/>
        <v>72</v>
      </c>
      <c r="P54" s="59">
        <f t="shared" si="205"/>
        <v>58</v>
      </c>
      <c r="Q54" s="59">
        <f t="shared" si="205"/>
        <v>0</v>
      </c>
      <c r="R54" s="59">
        <f t="shared" si="205"/>
        <v>0</v>
      </c>
      <c r="S54" s="59">
        <f t="shared" si="205"/>
        <v>6</v>
      </c>
      <c r="T54" s="59">
        <f t="shared" si="205"/>
        <v>24</v>
      </c>
      <c r="U54" s="59">
        <f t="shared" si="205"/>
        <v>0</v>
      </c>
      <c r="V54" s="59">
        <f t="shared" si="205"/>
        <v>0</v>
      </c>
      <c r="W54" s="59">
        <f t="shared" si="205"/>
        <v>18</v>
      </c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>
        <f t="shared" ref="AV54:CQ54" si="206">AV53-AV57-AV58</f>
        <v>0</v>
      </c>
      <c r="AW54" s="59">
        <f t="shared" si="206"/>
        <v>0</v>
      </c>
      <c r="AX54" s="59">
        <f t="shared" si="206"/>
        <v>0</v>
      </c>
      <c r="AY54" s="59">
        <f t="shared" si="206"/>
        <v>0</v>
      </c>
      <c r="AZ54" s="59">
        <f t="shared" si="206"/>
        <v>0</v>
      </c>
      <c r="BA54" s="59">
        <f t="shared" si="206"/>
        <v>0</v>
      </c>
      <c r="BB54" s="59">
        <f t="shared" si="206"/>
        <v>0</v>
      </c>
      <c r="BC54" s="59">
        <f t="shared" si="206"/>
        <v>0</v>
      </c>
      <c r="BD54" s="59">
        <f t="shared" si="206"/>
        <v>0</v>
      </c>
      <c r="BE54" s="59">
        <f t="shared" si="206"/>
        <v>0</v>
      </c>
      <c r="BF54" s="59">
        <f t="shared" si="206"/>
        <v>0</v>
      </c>
      <c r="BG54" s="59">
        <f t="shared" si="206"/>
        <v>0</v>
      </c>
      <c r="BH54" s="59">
        <f t="shared" si="206"/>
        <v>90</v>
      </c>
      <c r="BI54" s="59">
        <f t="shared" si="206"/>
        <v>72</v>
      </c>
      <c r="BJ54" s="59">
        <f t="shared" si="206"/>
        <v>0</v>
      </c>
      <c r="BK54" s="59">
        <f t="shared" si="206"/>
        <v>36</v>
      </c>
      <c r="BL54" s="59">
        <f t="shared" si="206"/>
        <v>34</v>
      </c>
      <c r="BM54" s="59">
        <f t="shared" si="206"/>
        <v>0</v>
      </c>
      <c r="BN54" s="59">
        <f t="shared" si="206"/>
        <v>0</v>
      </c>
      <c r="BO54" s="59">
        <f t="shared" si="206"/>
        <v>2</v>
      </c>
      <c r="BP54" s="59">
        <f t="shared" si="206"/>
        <v>12</v>
      </c>
      <c r="BQ54" s="59">
        <f t="shared" si="206"/>
        <v>0</v>
      </c>
      <c r="BR54" s="59">
        <f t="shared" si="206"/>
        <v>0</v>
      </c>
      <c r="BS54" s="59">
        <f t="shared" si="206"/>
        <v>6</v>
      </c>
      <c r="BT54" s="59">
        <f t="shared" si="206"/>
        <v>88</v>
      </c>
      <c r="BU54" s="59">
        <f t="shared" si="206"/>
        <v>64</v>
      </c>
      <c r="BV54" s="59">
        <f t="shared" si="206"/>
        <v>0</v>
      </c>
      <c r="BW54" s="59">
        <f t="shared" si="206"/>
        <v>36</v>
      </c>
      <c r="BX54" s="59">
        <f t="shared" si="206"/>
        <v>24</v>
      </c>
      <c r="BY54" s="59">
        <f t="shared" si="206"/>
        <v>0</v>
      </c>
      <c r="BZ54" s="59">
        <f t="shared" si="206"/>
        <v>0</v>
      </c>
      <c r="CA54" s="59">
        <f t="shared" si="206"/>
        <v>4</v>
      </c>
      <c r="CB54" s="59">
        <f t="shared" si="206"/>
        <v>12</v>
      </c>
      <c r="CC54" s="59">
        <f t="shared" si="206"/>
        <v>0</v>
      </c>
      <c r="CD54" s="59">
        <f t="shared" si="206"/>
        <v>0</v>
      </c>
      <c r="CE54" s="59">
        <f t="shared" si="206"/>
        <v>12</v>
      </c>
      <c r="CF54" s="59">
        <f t="shared" si="206"/>
        <v>0</v>
      </c>
      <c r="CG54" s="59">
        <f t="shared" si="206"/>
        <v>0</v>
      </c>
      <c r="CH54" s="59">
        <f t="shared" si="206"/>
        <v>0</v>
      </c>
      <c r="CI54" s="59">
        <f t="shared" si="206"/>
        <v>0</v>
      </c>
      <c r="CJ54" s="59">
        <f t="shared" si="206"/>
        <v>0</v>
      </c>
      <c r="CK54" s="59">
        <f t="shared" si="206"/>
        <v>0</v>
      </c>
      <c r="CL54" s="59">
        <f t="shared" si="206"/>
        <v>0</v>
      </c>
      <c r="CM54" s="59">
        <f t="shared" si="206"/>
        <v>0</v>
      </c>
      <c r="CN54" s="59">
        <f t="shared" si="206"/>
        <v>0</v>
      </c>
      <c r="CO54" s="59">
        <f t="shared" si="206"/>
        <v>0</v>
      </c>
      <c r="CP54" s="59">
        <f t="shared" si="206"/>
        <v>0</v>
      </c>
      <c r="CQ54" s="59">
        <f t="shared" si="206"/>
        <v>0</v>
      </c>
      <c r="CR54" s="58">
        <f t="shared" si="30"/>
        <v>178</v>
      </c>
      <c r="CS54" s="58" t="b">
        <f t="shared" si="31"/>
        <v>1</v>
      </c>
      <c r="CT54" s="97"/>
      <c r="CU54" s="97"/>
      <c r="CV54" s="97"/>
      <c r="CW54" s="97"/>
      <c r="CX54" s="98"/>
      <c r="CY54" s="96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</row>
    <row r="55" spans="1:146" ht="32.25" customHeight="1" x14ac:dyDescent="0.25">
      <c r="A55" s="75" t="s">
        <v>177</v>
      </c>
      <c r="B55" s="83" t="s">
        <v>315</v>
      </c>
      <c r="C55" s="111" t="str">
        <f>_xlfn.CONCAT(D55,",",E55,",",F55,", ",G55,", ",H55,", ",I55,"")</f>
        <v xml:space="preserve">,,, Э, , </v>
      </c>
      <c r="D55" s="110"/>
      <c r="E55" s="110"/>
      <c r="F55" s="344"/>
      <c r="G55" s="229" t="s">
        <v>126</v>
      </c>
      <c r="H55" s="229"/>
      <c r="I55" s="134"/>
      <c r="J55" s="53">
        <f t="shared" si="7"/>
        <v>90</v>
      </c>
      <c r="K55" s="74">
        <v>60</v>
      </c>
      <c r="L55" s="74">
        <v>30</v>
      </c>
      <c r="M55" s="50">
        <f>AW55+BI55+BU55+CG55</f>
        <v>72</v>
      </c>
      <c r="N55" s="50">
        <f t="shared" ref="N55:W55" si="207">AX55+BJ55+BV55+CH55</f>
        <v>0</v>
      </c>
      <c r="O55" s="50">
        <f t="shared" si="207"/>
        <v>36</v>
      </c>
      <c r="P55" s="50">
        <f t="shared" si="207"/>
        <v>34</v>
      </c>
      <c r="Q55" s="50">
        <f t="shared" si="207"/>
        <v>0</v>
      </c>
      <c r="R55" s="50">
        <f t="shared" si="207"/>
        <v>0</v>
      </c>
      <c r="S55" s="50">
        <f t="shared" si="207"/>
        <v>2</v>
      </c>
      <c r="T55" s="50">
        <f t="shared" si="207"/>
        <v>12</v>
      </c>
      <c r="U55" s="50">
        <f t="shared" si="207"/>
        <v>0</v>
      </c>
      <c r="V55" s="50">
        <f t="shared" si="207"/>
        <v>0</v>
      </c>
      <c r="W55" s="50">
        <f t="shared" si="207"/>
        <v>6</v>
      </c>
      <c r="X55" s="53"/>
      <c r="Y55" s="50"/>
      <c r="Z55" s="38"/>
      <c r="AA55" s="38"/>
      <c r="AB55" s="38"/>
      <c r="AC55" s="38"/>
      <c r="AD55" s="38"/>
      <c r="AE55" s="38"/>
      <c r="AF55" s="50"/>
      <c r="AG55" s="50"/>
      <c r="AH55" s="50"/>
      <c r="AI55" s="50"/>
      <c r="AJ55" s="53"/>
      <c r="AK55" s="50"/>
      <c r="AL55" s="38"/>
      <c r="AM55" s="38"/>
      <c r="AN55" s="38"/>
      <c r="AO55" s="38"/>
      <c r="AP55" s="38"/>
      <c r="AQ55" s="38"/>
      <c r="AR55" s="50"/>
      <c r="AS55" s="50"/>
      <c r="AT55" s="50"/>
      <c r="AU55" s="50"/>
      <c r="AV55" s="61"/>
      <c r="AW55" s="50">
        <f t="shared" ref="AW55:AW59" si="208">AV55-BG55-BE55-BD55</f>
        <v>0</v>
      </c>
      <c r="AX55" s="55"/>
      <c r="AY55" s="55">
        <f t="shared" ref="AY55:AY56" si="209">AW55-AX55-AZ55-BA55-BB55-BC55</f>
        <v>0</v>
      </c>
      <c r="AZ55" s="55"/>
      <c r="BA55" s="55"/>
      <c r="BB55" s="55"/>
      <c r="BC55" s="55"/>
      <c r="BD55" s="32"/>
      <c r="BE55" s="32"/>
      <c r="BF55" s="32"/>
      <c r="BG55" s="32"/>
      <c r="BH55" s="61">
        <v>90</v>
      </c>
      <c r="BI55" s="50">
        <f>BH55-BS55-BQ55-BP55</f>
        <v>72</v>
      </c>
      <c r="BJ55" s="55"/>
      <c r="BK55" s="55">
        <f t="shared" ref="BK55:BK56" si="210">BI55-BJ55-BL55-BM55-BN55-BO55</f>
        <v>36</v>
      </c>
      <c r="BL55" s="55">
        <v>34</v>
      </c>
      <c r="BM55" s="55"/>
      <c r="BN55" s="55"/>
      <c r="BO55" s="55">
        <v>2</v>
      </c>
      <c r="BP55" s="32">
        <v>12</v>
      </c>
      <c r="BQ55" s="32"/>
      <c r="BR55" s="32"/>
      <c r="BS55" s="32">
        <v>6</v>
      </c>
      <c r="BT55" s="61">
        <v>0</v>
      </c>
      <c r="BU55" s="50">
        <f t="shared" ref="BU55:BU59" si="211">BT55-CE55-CC55-CB55</f>
        <v>0</v>
      </c>
      <c r="BV55" s="55"/>
      <c r="BW55" s="55">
        <f t="shared" ref="BW55:BW56" si="212">BU55-BV55-BX55-BY55-BZ55-CA55</f>
        <v>0</v>
      </c>
      <c r="BX55" s="55"/>
      <c r="BY55" s="55"/>
      <c r="BZ55" s="55"/>
      <c r="CA55" s="55"/>
      <c r="CB55" s="32"/>
      <c r="CC55" s="32"/>
      <c r="CD55" s="32"/>
      <c r="CE55" s="32"/>
      <c r="CF55" s="61"/>
      <c r="CG55" s="56">
        <f t="shared" ref="CG55:CG59" si="213">CF55-CQ55-CO55-CN55-CP55</f>
        <v>0</v>
      </c>
      <c r="CH55" s="55"/>
      <c r="CI55" s="55">
        <f t="shared" ref="CI55:CI56" si="214">CG55-CH55-CJ55-CK55-CL55-CM55</f>
        <v>0</v>
      </c>
      <c r="CJ55" s="55"/>
      <c r="CK55" s="55"/>
      <c r="CL55" s="55"/>
      <c r="CM55" s="55"/>
      <c r="CN55" s="32"/>
      <c r="CO55" s="32"/>
      <c r="CP55" s="32"/>
      <c r="CQ55" s="32"/>
      <c r="CR55" s="58">
        <f t="shared" si="30"/>
        <v>90</v>
      </c>
      <c r="CS55" s="58" t="b">
        <f t="shared" si="31"/>
        <v>1</v>
      </c>
      <c r="CT55" s="97"/>
      <c r="CU55" s="97"/>
      <c r="CV55" s="97"/>
      <c r="CW55" s="97"/>
      <c r="CX55" s="98"/>
      <c r="CY55" s="96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</row>
    <row r="56" spans="1:146" ht="45" x14ac:dyDescent="0.25">
      <c r="A56" s="75" t="s">
        <v>178</v>
      </c>
      <c r="B56" s="83" t="s">
        <v>341</v>
      </c>
      <c r="C56" s="111" t="str">
        <f t="shared" ref="C56:C59" si="215">_xlfn.CONCAT(D56,",",E56,",",F56,", ",G56,", ",H56,", ",I56,"")</f>
        <v xml:space="preserve">,,, , Э, </v>
      </c>
      <c r="D56" s="110"/>
      <c r="E56" s="110"/>
      <c r="F56" s="344"/>
      <c r="G56" s="229"/>
      <c r="H56" s="229" t="s">
        <v>126</v>
      </c>
      <c r="I56" s="111"/>
      <c r="J56" s="53">
        <f t="shared" si="7"/>
        <v>80</v>
      </c>
      <c r="K56" s="74">
        <v>54</v>
      </c>
      <c r="L56" s="74">
        <v>26</v>
      </c>
      <c r="M56" s="50">
        <f t="shared" ref="M56" si="216">AW56+BI56+BU56+CG56</f>
        <v>62</v>
      </c>
      <c r="N56" s="50">
        <f t="shared" ref="N56:N57" si="217">AX56+BJ56+BV56+CH56</f>
        <v>0</v>
      </c>
      <c r="O56" s="50">
        <f t="shared" ref="O56:O57" si="218">AY56+BK56+BW56+CI56</f>
        <v>36</v>
      </c>
      <c r="P56" s="50">
        <f t="shared" ref="P56:P57" si="219">AZ56+BL56+BX56+CJ56</f>
        <v>24</v>
      </c>
      <c r="Q56" s="50">
        <f t="shared" ref="Q56:Q57" si="220">BA56+BM56+BY56+CK56</f>
        <v>0</v>
      </c>
      <c r="R56" s="50">
        <f t="shared" ref="R56:R57" si="221">BB56+BN56+BZ56+CL56</f>
        <v>0</v>
      </c>
      <c r="S56" s="50">
        <f t="shared" ref="S56:S57" si="222">BC56+BO56+CA56+CM56</f>
        <v>2</v>
      </c>
      <c r="T56" s="50">
        <f t="shared" ref="T56:T57" si="223">BD56+BP56+CB56+CN56</f>
        <v>12</v>
      </c>
      <c r="U56" s="50">
        <f t="shared" ref="U56:U57" si="224">BE56+BQ56+CC56+CO56</f>
        <v>0</v>
      </c>
      <c r="V56" s="50">
        <f t="shared" ref="V56:V57" si="225">BF56+BR56+CD56+CP56</f>
        <v>0</v>
      </c>
      <c r="W56" s="50">
        <f t="shared" ref="W56:W57" si="226">BG56+BS56+CE56+CQ56</f>
        <v>6</v>
      </c>
      <c r="X56" s="53"/>
      <c r="Y56" s="50"/>
      <c r="Z56" s="38"/>
      <c r="AA56" s="38"/>
      <c r="AB56" s="38"/>
      <c r="AC56" s="38"/>
      <c r="AD56" s="38"/>
      <c r="AE56" s="38"/>
      <c r="AF56" s="50"/>
      <c r="AG56" s="50"/>
      <c r="AH56" s="50"/>
      <c r="AI56" s="50"/>
      <c r="AJ56" s="53"/>
      <c r="AK56" s="50"/>
      <c r="AL56" s="38"/>
      <c r="AM56" s="38"/>
      <c r="AN56" s="38"/>
      <c r="AO56" s="38"/>
      <c r="AP56" s="38"/>
      <c r="AQ56" s="38"/>
      <c r="AR56" s="50"/>
      <c r="AS56" s="50"/>
      <c r="AT56" s="50"/>
      <c r="AU56" s="50"/>
      <c r="AV56" s="61">
        <v>0</v>
      </c>
      <c r="AW56" s="50">
        <f t="shared" si="208"/>
        <v>0</v>
      </c>
      <c r="AX56" s="55"/>
      <c r="AY56" s="55">
        <f t="shared" si="209"/>
        <v>0</v>
      </c>
      <c r="AZ56" s="55"/>
      <c r="BA56" s="55"/>
      <c r="BB56" s="55"/>
      <c r="BC56" s="55"/>
      <c r="BD56" s="32"/>
      <c r="BE56" s="32"/>
      <c r="BF56" s="32"/>
      <c r="BG56" s="32"/>
      <c r="BH56" s="61"/>
      <c r="BI56" s="50">
        <f t="shared" ref="BI56:BI59" si="227">BH56-BS56-BQ56-BP56</f>
        <v>0</v>
      </c>
      <c r="BJ56" s="55"/>
      <c r="BK56" s="55">
        <f t="shared" si="210"/>
        <v>0</v>
      </c>
      <c r="BL56" s="55"/>
      <c r="BM56" s="55"/>
      <c r="BN56" s="55"/>
      <c r="BO56" s="55"/>
      <c r="BP56" s="32"/>
      <c r="BQ56" s="32"/>
      <c r="BR56" s="32"/>
      <c r="BS56" s="32"/>
      <c r="BT56" s="61">
        <v>80</v>
      </c>
      <c r="BU56" s="50">
        <f t="shared" si="211"/>
        <v>62</v>
      </c>
      <c r="BV56" s="55"/>
      <c r="BW56" s="55">
        <f t="shared" si="212"/>
        <v>36</v>
      </c>
      <c r="BX56" s="55">
        <v>24</v>
      </c>
      <c r="BY56" s="55"/>
      <c r="BZ56" s="55"/>
      <c r="CA56" s="55">
        <v>2</v>
      </c>
      <c r="CB56" s="32">
        <v>12</v>
      </c>
      <c r="CC56" s="32"/>
      <c r="CD56" s="32"/>
      <c r="CE56" s="32">
        <v>6</v>
      </c>
      <c r="CF56" s="61"/>
      <c r="CG56" s="56">
        <f t="shared" si="213"/>
        <v>0</v>
      </c>
      <c r="CH56" s="55"/>
      <c r="CI56" s="55">
        <f t="shared" si="214"/>
        <v>0</v>
      </c>
      <c r="CJ56" s="55"/>
      <c r="CK56" s="55"/>
      <c r="CL56" s="55"/>
      <c r="CM56" s="55"/>
      <c r="CN56" s="32"/>
      <c r="CO56" s="32"/>
      <c r="CP56" s="32"/>
      <c r="CQ56" s="32"/>
      <c r="CR56" s="58">
        <f t="shared" si="30"/>
        <v>80</v>
      </c>
      <c r="CS56" s="58" t="b">
        <f t="shared" si="31"/>
        <v>1</v>
      </c>
      <c r="CT56" s="97"/>
      <c r="CU56" s="97"/>
      <c r="CV56" s="97"/>
      <c r="CW56" s="97"/>
      <c r="CX56" s="98"/>
      <c r="CY56" s="96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</row>
    <row r="57" spans="1:146" s="24" customFormat="1" ht="75" x14ac:dyDescent="0.25">
      <c r="A57" s="63" t="s">
        <v>167</v>
      </c>
      <c r="B57" s="226" t="s">
        <v>316</v>
      </c>
      <c r="C57" s="111" t="str">
        <f t="shared" si="215"/>
        <v xml:space="preserve">,,, З, , </v>
      </c>
      <c r="D57" s="224"/>
      <c r="E57" s="224"/>
      <c r="F57" s="340"/>
      <c r="G57" s="230" t="s">
        <v>129</v>
      </c>
      <c r="H57" s="230"/>
      <c r="I57" s="230"/>
      <c r="J57" s="53">
        <f t="shared" si="7"/>
        <v>36</v>
      </c>
      <c r="K57" s="63">
        <v>36</v>
      </c>
      <c r="L57" s="63"/>
      <c r="M57" s="62">
        <f>AW57+BI57+BU57+CG57</f>
        <v>0</v>
      </c>
      <c r="N57" s="62">
        <f t="shared" si="217"/>
        <v>0</v>
      </c>
      <c r="O57" s="62">
        <f t="shared" si="218"/>
        <v>0</v>
      </c>
      <c r="P57" s="62">
        <f t="shared" si="219"/>
        <v>0</v>
      </c>
      <c r="Q57" s="62">
        <f t="shared" si="220"/>
        <v>0</v>
      </c>
      <c r="R57" s="62">
        <f t="shared" si="221"/>
        <v>0</v>
      </c>
      <c r="S57" s="62">
        <f t="shared" si="222"/>
        <v>0</v>
      </c>
      <c r="T57" s="62">
        <f t="shared" si="223"/>
        <v>0</v>
      </c>
      <c r="U57" s="62">
        <f t="shared" si="224"/>
        <v>0</v>
      </c>
      <c r="V57" s="62">
        <f t="shared" si="225"/>
        <v>36</v>
      </c>
      <c r="W57" s="62">
        <f t="shared" si="226"/>
        <v>0</v>
      </c>
      <c r="X57" s="53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53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1"/>
      <c r="AW57" s="62">
        <f t="shared" ref="AW57:AW58" si="228">AV57-BG57-BE57-BD57-BF57</f>
        <v>0</v>
      </c>
      <c r="AX57" s="62"/>
      <c r="AY57" s="62"/>
      <c r="AZ57" s="62"/>
      <c r="BA57" s="62"/>
      <c r="BB57" s="62"/>
      <c r="BC57" s="62"/>
      <c r="BD57" s="63"/>
      <c r="BE57" s="63"/>
      <c r="BF57" s="63"/>
      <c r="BG57" s="63"/>
      <c r="BH57" s="61">
        <v>36</v>
      </c>
      <c r="BI57" s="62">
        <f t="shared" ref="BI57:BI58" si="229">BH57-BS57-BQ57-BP57-BR57</f>
        <v>0</v>
      </c>
      <c r="BJ57" s="62"/>
      <c r="BK57" s="62"/>
      <c r="BL57" s="62"/>
      <c r="BM57" s="62"/>
      <c r="BN57" s="62"/>
      <c r="BO57" s="62"/>
      <c r="BP57" s="63"/>
      <c r="BQ57" s="63"/>
      <c r="BR57" s="63">
        <v>36</v>
      </c>
      <c r="BS57" s="63"/>
      <c r="BT57" s="61">
        <v>0</v>
      </c>
      <c r="BU57" s="62">
        <f t="shared" ref="BU57:BU58" si="230">BT57-CE57-CC57-CB57-CD57</f>
        <v>0</v>
      </c>
      <c r="BV57" s="62"/>
      <c r="BW57" s="62"/>
      <c r="BX57" s="62"/>
      <c r="BY57" s="62"/>
      <c r="BZ57" s="62"/>
      <c r="CA57" s="62"/>
      <c r="CB57" s="63"/>
      <c r="CC57" s="63"/>
      <c r="CD57" s="63"/>
      <c r="CE57" s="63"/>
      <c r="CF57" s="61"/>
      <c r="CG57" s="62">
        <f t="shared" si="213"/>
        <v>0</v>
      </c>
      <c r="CH57" s="62"/>
      <c r="CI57" s="62"/>
      <c r="CJ57" s="62"/>
      <c r="CK57" s="62"/>
      <c r="CL57" s="62"/>
      <c r="CM57" s="62"/>
      <c r="CN57" s="63"/>
      <c r="CO57" s="63"/>
      <c r="CP57" s="63"/>
      <c r="CQ57" s="63"/>
      <c r="CR57" s="58">
        <f t="shared" si="30"/>
        <v>36</v>
      </c>
      <c r="CS57" s="58" t="b">
        <f t="shared" si="31"/>
        <v>1</v>
      </c>
      <c r="CT57" s="97"/>
      <c r="CU57" s="97"/>
      <c r="CV57" s="97"/>
      <c r="CW57" s="97"/>
      <c r="CX57" s="98"/>
      <c r="CY57" s="96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</row>
    <row r="58" spans="1:146" s="24" customFormat="1" ht="90" x14ac:dyDescent="0.25">
      <c r="A58" s="63" t="s">
        <v>140</v>
      </c>
      <c r="B58" s="227" t="s">
        <v>317</v>
      </c>
      <c r="C58" s="111" t="str">
        <f t="shared" si="215"/>
        <v xml:space="preserve">,,, , З, </v>
      </c>
      <c r="D58" s="224"/>
      <c r="E58" s="224"/>
      <c r="F58" s="340"/>
      <c r="G58" s="230"/>
      <c r="H58" s="230" t="s">
        <v>129</v>
      </c>
      <c r="I58" s="230"/>
      <c r="J58" s="53">
        <f t="shared" si="7"/>
        <v>72</v>
      </c>
      <c r="K58" s="63">
        <v>36</v>
      </c>
      <c r="L58" s="63">
        <v>36</v>
      </c>
      <c r="M58" s="62">
        <f>AW58+BI58+BU58+CG58</f>
        <v>0</v>
      </c>
      <c r="N58" s="62">
        <f t="shared" ref="N58:N59" si="231">AX58+BJ58+BV58+CH58</f>
        <v>0</v>
      </c>
      <c r="O58" s="62">
        <f t="shared" ref="O58:O59" si="232">AY58+BK58+BW58+CI58</f>
        <v>0</v>
      </c>
      <c r="P58" s="62">
        <f t="shared" ref="P58:P59" si="233">AZ58+BL58+BX58+CJ58</f>
        <v>0</v>
      </c>
      <c r="Q58" s="62">
        <f t="shared" ref="Q58:Q59" si="234">BA58+BM58+BY58+CK58</f>
        <v>0</v>
      </c>
      <c r="R58" s="62">
        <f t="shared" ref="R58:R59" si="235">BB58+BN58+BZ58+CL58</f>
        <v>0</v>
      </c>
      <c r="S58" s="62">
        <f t="shared" ref="S58:S59" si="236">BC58+BO58+CA58+CM58</f>
        <v>0</v>
      </c>
      <c r="T58" s="62">
        <f t="shared" ref="T58:T59" si="237">BD58+BP58+CB58+CN58</f>
        <v>0</v>
      </c>
      <c r="U58" s="62">
        <f t="shared" ref="U58:U59" si="238">BE58+BQ58+CC58+CO58</f>
        <v>0</v>
      </c>
      <c r="V58" s="62">
        <v>72</v>
      </c>
      <c r="W58" s="62"/>
      <c r="X58" s="53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53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1">
        <v>0</v>
      </c>
      <c r="AW58" s="62">
        <f t="shared" si="228"/>
        <v>0</v>
      </c>
      <c r="AX58" s="62"/>
      <c r="AY58" s="62"/>
      <c r="AZ58" s="62"/>
      <c r="BA58" s="62"/>
      <c r="BB58" s="62"/>
      <c r="BC58" s="62"/>
      <c r="BD58" s="63"/>
      <c r="BE58" s="63"/>
      <c r="BF58" s="63"/>
      <c r="BG58" s="63"/>
      <c r="BH58" s="61"/>
      <c r="BI58" s="62">
        <f t="shared" si="229"/>
        <v>0</v>
      </c>
      <c r="BJ58" s="62"/>
      <c r="BK58" s="62"/>
      <c r="BL58" s="62"/>
      <c r="BM58" s="62"/>
      <c r="BN58" s="62"/>
      <c r="BO58" s="62"/>
      <c r="BP58" s="63"/>
      <c r="BQ58" s="63"/>
      <c r="BR58" s="63"/>
      <c r="BS58" s="63"/>
      <c r="BT58" s="61">
        <v>72</v>
      </c>
      <c r="BU58" s="62">
        <f t="shared" si="230"/>
        <v>0</v>
      </c>
      <c r="BV58" s="62"/>
      <c r="BW58" s="62"/>
      <c r="BX58" s="62"/>
      <c r="BY58" s="62"/>
      <c r="BZ58" s="62"/>
      <c r="CA58" s="62"/>
      <c r="CB58" s="63"/>
      <c r="CC58" s="63"/>
      <c r="CD58" s="63">
        <v>72</v>
      </c>
      <c r="CE58" s="63"/>
      <c r="CF58" s="61"/>
      <c r="CG58" s="62">
        <f t="shared" si="213"/>
        <v>0</v>
      </c>
      <c r="CH58" s="62"/>
      <c r="CI58" s="62"/>
      <c r="CJ58" s="62"/>
      <c r="CK58" s="62"/>
      <c r="CL58" s="62"/>
      <c r="CM58" s="62"/>
      <c r="CN58" s="63"/>
      <c r="CO58" s="63"/>
      <c r="CP58" s="63"/>
      <c r="CQ58" s="63"/>
      <c r="CR58" s="58">
        <f t="shared" si="30"/>
        <v>72</v>
      </c>
      <c r="CS58" s="58" t="b">
        <f t="shared" si="31"/>
        <v>1</v>
      </c>
      <c r="CT58" s="97"/>
      <c r="CU58" s="97"/>
      <c r="CV58" s="97"/>
      <c r="CW58" s="97"/>
      <c r="CX58" s="98"/>
      <c r="CY58" s="96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</row>
    <row r="59" spans="1:146" x14ac:dyDescent="0.25">
      <c r="A59" s="57" t="s">
        <v>145</v>
      </c>
      <c r="B59" s="83" t="s">
        <v>223</v>
      </c>
      <c r="C59" s="111" t="str">
        <f t="shared" si="215"/>
        <v xml:space="preserve">,,, , Э, </v>
      </c>
      <c r="D59" s="110"/>
      <c r="E59" s="110"/>
      <c r="F59" s="344"/>
      <c r="G59" s="229"/>
      <c r="H59" s="229" t="s">
        <v>126</v>
      </c>
      <c r="I59" s="229"/>
      <c r="J59" s="53">
        <f t="shared" si="7"/>
        <v>8</v>
      </c>
      <c r="K59" s="32">
        <v>6</v>
      </c>
      <c r="L59" s="32">
        <v>2</v>
      </c>
      <c r="M59" s="50">
        <f>AW59+BI59+BU59+CG59</f>
        <v>2</v>
      </c>
      <c r="N59" s="50">
        <f t="shared" si="231"/>
        <v>0</v>
      </c>
      <c r="O59" s="50">
        <f t="shared" si="232"/>
        <v>0</v>
      </c>
      <c r="P59" s="50">
        <f t="shared" si="233"/>
        <v>0</v>
      </c>
      <c r="Q59" s="50">
        <f t="shared" si="234"/>
        <v>0</v>
      </c>
      <c r="R59" s="50">
        <f t="shared" si="235"/>
        <v>0</v>
      </c>
      <c r="S59" s="50">
        <f t="shared" si="236"/>
        <v>2</v>
      </c>
      <c r="T59" s="50">
        <f t="shared" si="237"/>
        <v>0</v>
      </c>
      <c r="U59" s="50">
        <f t="shared" si="238"/>
        <v>0</v>
      </c>
      <c r="V59" s="50">
        <f t="shared" ref="V59" si="239">BF59+BR59+CD59+CP59</f>
        <v>0</v>
      </c>
      <c r="W59" s="50">
        <f t="shared" ref="W59" si="240">BG59+BS59+CE59+CQ59</f>
        <v>6</v>
      </c>
      <c r="X59" s="53"/>
      <c r="Y59" s="50"/>
      <c r="Z59" s="38"/>
      <c r="AA59" s="38"/>
      <c r="AB59" s="38"/>
      <c r="AC59" s="38"/>
      <c r="AD59" s="38"/>
      <c r="AE59" s="38"/>
      <c r="AF59" s="50"/>
      <c r="AG59" s="50"/>
      <c r="AH59" s="50"/>
      <c r="AI59" s="50"/>
      <c r="AJ59" s="53"/>
      <c r="AK59" s="50"/>
      <c r="AL59" s="38"/>
      <c r="AM59" s="38"/>
      <c r="AN59" s="38"/>
      <c r="AO59" s="38"/>
      <c r="AP59" s="38"/>
      <c r="AQ59" s="38"/>
      <c r="AR59" s="50"/>
      <c r="AS59" s="50"/>
      <c r="AT59" s="50"/>
      <c r="AU59" s="50"/>
      <c r="AV59" s="61">
        <v>0</v>
      </c>
      <c r="AW59" s="50">
        <f t="shared" si="208"/>
        <v>0</v>
      </c>
      <c r="AX59" s="55"/>
      <c r="AY59" s="55"/>
      <c r="AZ59" s="55"/>
      <c r="BA59" s="55"/>
      <c r="BB59" s="55"/>
      <c r="BC59" s="55"/>
      <c r="BD59" s="32"/>
      <c r="BE59" s="32"/>
      <c r="BF59" s="32"/>
      <c r="BG59" s="32"/>
      <c r="BH59" s="61"/>
      <c r="BI59" s="50">
        <f t="shared" si="227"/>
        <v>0</v>
      </c>
      <c r="BJ59" s="55"/>
      <c r="BK59" s="55"/>
      <c r="BL59" s="55"/>
      <c r="BM59" s="55"/>
      <c r="BN59" s="55"/>
      <c r="BO59" s="55"/>
      <c r="BP59" s="32"/>
      <c r="BQ59" s="32"/>
      <c r="BR59" s="32"/>
      <c r="BS59" s="32"/>
      <c r="BT59" s="61">
        <v>8</v>
      </c>
      <c r="BU59" s="50">
        <f t="shared" si="211"/>
        <v>2</v>
      </c>
      <c r="BV59" s="55"/>
      <c r="BW59" s="55"/>
      <c r="BX59" s="55"/>
      <c r="BY59" s="55"/>
      <c r="BZ59" s="55"/>
      <c r="CA59" s="55">
        <v>2</v>
      </c>
      <c r="CB59" s="32"/>
      <c r="CC59" s="32"/>
      <c r="CD59" s="32"/>
      <c r="CE59" s="32">
        <v>6</v>
      </c>
      <c r="CF59" s="61">
        <v>0</v>
      </c>
      <c r="CG59" s="56">
        <f t="shared" si="213"/>
        <v>0</v>
      </c>
      <c r="CH59" s="55"/>
      <c r="CI59" s="55"/>
      <c r="CJ59" s="55"/>
      <c r="CK59" s="55"/>
      <c r="CL59" s="55"/>
      <c r="CM59" s="55"/>
      <c r="CN59" s="32"/>
      <c r="CO59" s="32"/>
      <c r="CP59" s="32"/>
      <c r="CQ59" s="32"/>
      <c r="CR59" s="58">
        <f t="shared" si="30"/>
        <v>8</v>
      </c>
      <c r="CS59" s="58" t="b">
        <f t="shared" si="31"/>
        <v>1</v>
      </c>
      <c r="CT59" s="97"/>
      <c r="CU59" s="97"/>
      <c r="CV59" s="97"/>
      <c r="CW59" s="97"/>
      <c r="CX59" s="98"/>
      <c r="CY59" s="96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</row>
    <row r="60" spans="1:146" s="25" customFormat="1" ht="28.5" customHeight="1" x14ac:dyDescent="0.25">
      <c r="A60" s="314" t="s">
        <v>141</v>
      </c>
      <c r="B60" s="325" t="s">
        <v>318</v>
      </c>
      <c r="C60" s="119"/>
      <c r="D60" s="119"/>
      <c r="E60" s="119"/>
      <c r="F60" s="119"/>
      <c r="G60" s="119"/>
      <c r="H60" s="119"/>
      <c r="I60" s="119"/>
      <c r="J60" s="59">
        <f t="shared" ref="J60:W60" si="241">SUM(J62:J65)</f>
        <v>258</v>
      </c>
      <c r="K60" s="59">
        <f t="shared" si="241"/>
        <v>174</v>
      </c>
      <c r="L60" s="59">
        <f t="shared" si="241"/>
        <v>84</v>
      </c>
      <c r="M60" s="59">
        <f t="shared" si="241"/>
        <v>144</v>
      </c>
      <c r="N60" s="59">
        <f t="shared" si="241"/>
        <v>0</v>
      </c>
      <c r="O60" s="59">
        <f t="shared" si="241"/>
        <v>90</v>
      </c>
      <c r="P60" s="59">
        <f t="shared" si="241"/>
        <v>48</v>
      </c>
      <c r="Q60" s="59">
        <f t="shared" si="241"/>
        <v>0</v>
      </c>
      <c r="R60" s="59">
        <f t="shared" si="241"/>
        <v>0</v>
      </c>
      <c r="S60" s="59">
        <f t="shared" si="241"/>
        <v>6</v>
      </c>
      <c r="T60" s="59">
        <f t="shared" si="241"/>
        <v>0</v>
      </c>
      <c r="U60" s="59">
        <f t="shared" si="241"/>
        <v>0</v>
      </c>
      <c r="V60" s="59">
        <f t="shared" si="241"/>
        <v>108</v>
      </c>
      <c r="W60" s="59">
        <f t="shared" si="241"/>
        <v>6</v>
      </c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>
        <f t="shared" ref="AV60:CQ60" si="242">SUM(AV62:AV65)</f>
        <v>0</v>
      </c>
      <c r="AW60" s="59">
        <f t="shared" si="242"/>
        <v>0</v>
      </c>
      <c r="AX60" s="59">
        <f t="shared" si="242"/>
        <v>0</v>
      </c>
      <c r="AY60" s="59">
        <f t="shared" si="242"/>
        <v>0</v>
      </c>
      <c r="AZ60" s="59">
        <f t="shared" si="242"/>
        <v>0</v>
      </c>
      <c r="BA60" s="59">
        <f t="shared" si="242"/>
        <v>0</v>
      </c>
      <c r="BB60" s="59">
        <f t="shared" si="242"/>
        <v>0</v>
      </c>
      <c r="BC60" s="59">
        <f t="shared" si="242"/>
        <v>0</v>
      </c>
      <c r="BD60" s="59">
        <f t="shared" si="242"/>
        <v>0</v>
      </c>
      <c r="BE60" s="59">
        <f t="shared" si="242"/>
        <v>0</v>
      </c>
      <c r="BF60" s="59">
        <f t="shared" si="242"/>
        <v>0</v>
      </c>
      <c r="BG60" s="59">
        <f t="shared" si="242"/>
        <v>0</v>
      </c>
      <c r="BH60" s="59">
        <f t="shared" si="242"/>
        <v>0</v>
      </c>
      <c r="BI60" s="59">
        <f t="shared" si="242"/>
        <v>0</v>
      </c>
      <c r="BJ60" s="59">
        <f t="shared" si="242"/>
        <v>0</v>
      </c>
      <c r="BK60" s="59">
        <f t="shared" si="242"/>
        <v>0</v>
      </c>
      <c r="BL60" s="59">
        <f t="shared" si="242"/>
        <v>0</v>
      </c>
      <c r="BM60" s="59">
        <f t="shared" si="242"/>
        <v>0</v>
      </c>
      <c r="BN60" s="59">
        <f t="shared" si="242"/>
        <v>0</v>
      </c>
      <c r="BO60" s="59">
        <f t="shared" si="242"/>
        <v>0</v>
      </c>
      <c r="BP60" s="59">
        <f t="shared" si="242"/>
        <v>0</v>
      </c>
      <c r="BQ60" s="59">
        <f t="shared" si="242"/>
        <v>0</v>
      </c>
      <c r="BR60" s="59">
        <f t="shared" si="242"/>
        <v>0</v>
      </c>
      <c r="BS60" s="59">
        <f t="shared" si="242"/>
        <v>0</v>
      </c>
      <c r="BT60" s="59">
        <f t="shared" si="242"/>
        <v>0</v>
      </c>
      <c r="BU60" s="59">
        <f t="shared" si="242"/>
        <v>0</v>
      </c>
      <c r="BV60" s="59">
        <f t="shared" si="242"/>
        <v>0</v>
      </c>
      <c r="BW60" s="59">
        <f t="shared" si="242"/>
        <v>0</v>
      </c>
      <c r="BX60" s="59">
        <f t="shared" si="242"/>
        <v>0</v>
      </c>
      <c r="BY60" s="59">
        <f t="shared" si="242"/>
        <v>0</v>
      </c>
      <c r="BZ60" s="59">
        <f t="shared" si="242"/>
        <v>0</v>
      </c>
      <c r="CA60" s="59">
        <f t="shared" si="242"/>
        <v>0</v>
      </c>
      <c r="CB60" s="59">
        <f t="shared" si="242"/>
        <v>0</v>
      </c>
      <c r="CC60" s="59">
        <f t="shared" si="242"/>
        <v>0</v>
      </c>
      <c r="CD60" s="59">
        <f t="shared" si="242"/>
        <v>0</v>
      </c>
      <c r="CE60" s="59">
        <f t="shared" si="242"/>
        <v>0</v>
      </c>
      <c r="CF60" s="59">
        <f t="shared" si="242"/>
        <v>258</v>
      </c>
      <c r="CG60" s="59">
        <f t="shared" si="242"/>
        <v>144</v>
      </c>
      <c r="CH60" s="59">
        <f t="shared" si="242"/>
        <v>0</v>
      </c>
      <c r="CI60" s="59">
        <f t="shared" si="242"/>
        <v>90</v>
      </c>
      <c r="CJ60" s="59">
        <f t="shared" si="242"/>
        <v>48</v>
      </c>
      <c r="CK60" s="59">
        <f t="shared" si="242"/>
        <v>0</v>
      </c>
      <c r="CL60" s="59">
        <f t="shared" si="242"/>
        <v>0</v>
      </c>
      <c r="CM60" s="59">
        <f t="shared" si="242"/>
        <v>6</v>
      </c>
      <c r="CN60" s="59">
        <f t="shared" si="242"/>
        <v>0</v>
      </c>
      <c r="CO60" s="59">
        <f t="shared" si="242"/>
        <v>0</v>
      </c>
      <c r="CP60" s="59">
        <f t="shared" si="242"/>
        <v>108</v>
      </c>
      <c r="CQ60" s="59">
        <f t="shared" si="242"/>
        <v>6</v>
      </c>
      <c r="CR60" s="58">
        <f t="shared" si="30"/>
        <v>258</v>
      </c>
      <c r="CS60" s="58" t="b">
        <f t="shared" si="31"/>
        <v>1</v>
      </c>
      <c r="CT60" s="99"/>
      <c r="CU60" s="99"/>
      <c r="CV60" s="99"/>
      <c r="CW60" s="99"/>
      <c r="CX60" s="100"/>
      <c r="CY60" s="101"/>
      <c r="CZ60" s="76"/>
      <c r="DA60" s="76"/>
      <c r="DB60" s="76"/>
      <c r="DC60" s="76"/>
      <c r="DD60" s="76"/>
      <c r="DE60" s="76"/>
      <c r="DF60" s="76"/>
      <c r="DG60" s="76"/>
      <c r="DH60" s="76"/>
      <c r="DI60" s="76"/>
      <c r="DJ60" s="76"/>
      <c r="DK60" s="76"/>
      <c r="DL60" s="76"/>
      <c r="DM60" s="76"/>
      <c r="DN60" s="76"/>
      <c r="DO60" s="76"/>
      <c r="DP60" s="76"/>
      <c r="DQ60" s="76"/>
      <c r="DR60" s="76"/>
      <c r="DS60" s="76"/>
      <c r="DT60" s="76"/>
      <c r="DU60" s="76"/>
      <c r="DV60" s="76"/>
      <c r="DW60" s="76"/>
      <c r="DX60" s="76"/>
      <c r="DY60" s="76"/>
      <c r="DZ60" s="76"/>
      <c r="EA60" s="76"/>
      <c r="EB60" s="76"/>
      <c r="EC60" s="76"/>
      <c r="ED60" s="76"/>
      <c r="EE60" s="76"/>
      <c r="EF60" s="76"/>
      <c r="EG60" s="76"/>
      <c r="EH60" s="76"/>
      <c r="EI60" s="76"/>
      <c r="EJ60" s="76"/>
      <c r="EK60" s="76"/>
      <c r="EL60" s="76"/>
      <c r="EM60" s="76"/>
      <c r="EN60" s="76"/>
      <c r="EO60" s="76"/>
      <c r="EP60" s="76"/>
    </row>
    <row r="61" spans="1:146" s="25" customFormat="1" x14ac:dyDescent="0.25">
      <c r="A61" s="314"/>
      <c r="B61" s="325"/>
      <c r="C61" s="119"/>
      <c r="D61" s="119"/>
      <c r="E61" s="119"/>
      <c r="F61" s="119"/>
      <c r="G61" s="119"/>
      <c r="H61" s="119"/>
      <c r="I61" s="119"/>
      <c r="J61" s="59">
        <f t="shared" ref="J61:W61" si="243">J60-J63-J64</f>
        <v>150</v>
      </c>
      <c r="K61" s="59">
        <f t="shared" si="243"/>
        <v>102</v>
      </c>
      <c r="L61" s="59">
        <f t="shared" si="243"/>
        <v>48</v>
      </c>
      <c r="M61" s="59">
        <f t="shared" si="243"/>
        <v>144</v>
      </c>
      <c r="N61" s="59">
        <f t="shared" si="243"/>
        <v>0</v>
      </c>
      <c r="O61" s="59">
        <f t="shared" si="243"/>
        <v>90</v>
      </c>
      <c r="P61" s="59">
        <f t="shared" si="243"/>
        <v>48</v>
      </c>
      <c r="Q61" s="59">
        <f t="shared" si="243"/>
        <v>0</v>
      </c>
      <c r="R61" s="59">
        <f t="shared" si="243"/>
        <v>0</v>
      </c>
      <c r="S61" s="59">
        <f t="shared" si="243"/>
        <v>6</v>
      </c>
      <c r="T61" s="59">
        <f t="shared" si="243"/>
        <v>0</v>
      </c>
      <c r="U61" s="59">
        <f t="shared" si="243"/>
        <v>0</v>
      </c>
      <c r="V61" s="59">
        <f t="shared" si="243"/>
        <v>0</v>
      </c>
      <c r="W61" s="59">
        <f t="shared" si="243"/>
        <v>6</v>
      </c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>
        <f t="shared" ref="AV61:CQ61" si="244">AV60-AV63-AV64</f>
        <v>0</v>
      </c>
      <c r="AW61" s="59">
        <f t="shared" si="244"/>
        <v>0</v>
      </c>
      <c r="AX61" s="59">
        <f t="shared" si="244"/>
        <v>0</v>
      </c>
      <c r="AY61" s="59">
        <f t="shared" si="244"/>
        <v>0</v>
      </c>
      <c r="AZ61" s="59">
        <f t="shared" si="244"/>
        <v>0</v>
      </c>
      <c r="BA61" s="59">
        <f t="shared" si="244"/>
        <v>0</v>
      </c>
      <c r="BB61" s="59">
        <f t="shared" si="244"/>
        <v>0</v>
      </c>
      <c r="BC61" s="59">
        <f t="shared" si="244"/>
        <v>0</v>
      </c>
      <c r="BD61" s="59">
        <f t="shared" si="244"/>
        <v>0</v>
      </c>
      <c r="BE61" s="59">
        <f t="shared" si="244"/>
        <v>0</v>
      </c>
      <c r="BF61" s="59">
        <f t="shared" si="244"/>
        <v>0</v>
      </c>
      <c r="BG61" s="59">
        <f t="shared" si="244"/>
        <v>0</v>
      </c>
      <c r="BH61" s="59">
        <f t="shared" si="244"/>
        <v>0</v>
      </c>
      <c r="BI61" s="59">
        <f t="shared" si="244"/>
        <v>0</v>
      </c>
      <c r="BJ61" s="59">
        <f t="shared" si="244"/>
        <v>0</v>
      </c>
      <c r="BK61" s="59">
        <f t="shared" si="244"/>
        <v>0</v>
      </c>
      <c r="BL61" s="59">
        <f t="shared" si="244"/>
        <v>0</v>
      </c>
      <c r="BM61" s="59">
        <f t="shared" si="244"/>
        <v>0</v>
      </c>
      <c r="BN61" s="59">
        <f t="shared" si="244"/>
        <v>0</v>
      </c>
      <c r="BO61" s="59">
        <f t="shared" si="244"/>
        <v>0</v>
      </c>
      <c r="BP61" s="59">
        <f t="shared" si="244"/>
        <v>0</v>
      </c>
      <c r="BQ61" s="59">
        <f t="shared" si="244"/>
        <v>0</v>
      </c>
      <c r="BR61" s="59">
        <f t="shared" si="244"/>
        <v>0</v>
      </c>
      <c r="BS61" s="59">
        <f t="shared" si="244"/>
        <v>0</v>
      </c>
      <c r="BT61" s="59">
        <f t="shared" si="244"/>
        <v>0</v>
      </c>
      <c r="BU61" s="59">
        <f t="shared" si="244"/>
        <v>0</v>
      </c>
      <c r="BV61" s="59">
        <f t="shared" si="244"/>
        <v>0</v>
      </c>
      <c r="BW61" s="59">
        <f t="shared" si="244"/>
        <v>0</v>
      </c>
      <c r="BX61" s="59">
        <f t="shared" si="244"/>
        <v>0</v>
      </c>
      <c r="BY61" s="59">
        <f t="shared" si="244"/>
        <v>0</v>
      </c>
      <c r="BZ61" s="59">
        <f t="shared" si="244"/>
        <v>0</v>
      </c>
      <c r="CA61" s="59">
        <f t="shared" si="244"/>
        <v>0</v>
      </c>
      <c r="CB61" s="59">
        <f t="shared" si="244"/>
        <v>0</v>
      </c>
      <c r="CC61" s="59">
        <f t="shared" si="244"/>
        <v>0</v>
      </c>
      <c r="CD61" s="59">
        <f t="shared" si="244"/>
        <v>0</v>
      </c>
      <c r="CE61" s="59">
        <f t="shared" si="244"/>
        <v>0</v>
      </c>
      <c r="CF61" s="59">
        <f t="shared" si="244"/>
        <v>150</v>
      </c>
      <c r="CG61" s="59">
        <f t="shared" si="244"/>
        <v>144</v>
      </c>
      <c r="CH61" s="59">
        <f t="shared" si="244"/>
        <v>0</v>
      </c>
      <c r="CI61" s="59">
        <f t="shared" si="244"/>
        <v>90</v>
      </c>
      <c r="CJ61" s="59">
        <f t="shared" si="244"/>
        <v>48</v>
      </c>
      <c r="CK61" s="59">
        <f t="shared" si="244"/>
        <v>0</v>
      </c>
      <c r="CL61" s="59">
        <f t="shared" si="244"/>
        <v>0</v>
      </c>
      <c r="CM61" s="59">
        <f t="shared" si="244"/>
        <v>6</v>
      </c>
      <c r="CN61" s="59">
        <f t="shared" si="244"/>
        <v>0</v>
      </c>
      <c r="CO61" s="59">
        <f t="shared" si="244"/>
        <v>0</v>
      </c>
      <c r="CP61" s="59">
        <f t="shared" si="244"/>
        <v>0</v>
      </c>
      <c r="CQ61" s="59">
        <f t="shared" si="244"/>
        <v>6</v>
      </c>
      <c r="CR61" s="58">
        <f t="shared" si="30"/>
        <v>150</v>
      </c>
      <c r="CS61" s="58" t="b">
        <f t="shared" si="31"/>
        <v>1</v>
      </c>
      <c r="CT61" s="99"/>
      <c r="CU61" s="99"/>
      <c r="CV61" s="99"/>
      <c r="CW61" s="99"/>
      <c r="CX61" s="100"/>
      <c r="CY61" s="101"/>
      <c r="CZ61" s="76"/>
      <c r="DA61" s="76"/>
      <c r="DB61" s="76"/>
      <c r="DC61" s="76"/>
      <c r="DD61" s="76"/>
      <c r="DE61" s="76"/>
      <c r="DF61" s="76"/>
      <c r="DG61" s="76"/>
      <c r="DH61" s="76"/>
      <c r="DI61" s="76"/>
      <c r="DJ61" s="76"/>
      <c r="DK61" s="76"/>
      <c r="DL61" s="76"/>
      <c r="DM61" s="76"/>
      <c r="DN61" s="76"/>
      <c r="DO61" s="76"/>
      <c r="DP61" s="76"/>
      <c r="DQ61" s="76"/>
      <c r="DR61" s="76"/>
      <c r="DS61" s="76"/>
      <c r="DT61" s="76"/>
      <c r="DU61" s="76"/>
      <c r="DV61" s="76"/>
      <c r="DW61" s="76"/>
      <c r="DX61" s="76"/>
      <c r="DY61" s="76"/>
      <c r="DZ61" s="76"/>
      <c r="EA61" s="76"/>
      <c r="EB61" s="76"/>
      <c r="EC61" s="76"/>
      <c r="ED61" s="76"/>
      <c r="EE61" s="76"/>
      <c r="EF61" s="76"/>
      <c r="EG61" s="76"/>
      <c r="EH61" s="76"/>
      <c r="EI61" s="76"/>
      <c r="EJ61" s="76"/>
      <c r="EK61" s="76"/>
      <c r="EL61" s="76"/>
      <c r="EM61" s="76"/>
      <c r="EN61" s="76"/>
      <c r="EO61" s="76"/>
      <c r="EP61" s="76"/>
    </row>
    <row r="62" spans="1:146" s="22" customFormat="1" ht="45" x14ac:dyDescent="0.25">
      <c r="A62" s="337" t="s">
        <v>142</v>
      </c>
      <c r="B62" s="83" t="s">
        <v>319</v>
      </c>
      <c r="C62" s="345" t="str">
        <f>_xlfn.CONCAT(D62,",",E62,",",F62,", ",G62,", ",H62,", ",I62,"")</f>
        <v>,,, , , ДФК</v>
      </c>
      <c r="D62" s="345"/>
      <c r="E62" s="345"/>
      <c r="F62" s="345"/>
      <c r="G62" s="345"/>
      <c r="H62" s="345"/>
      <c r="I62" s="223" t="s">
        <v>295</v>
      </c>
      <c r="J62" s="53">
        <f t="shared" si="7"/>
        <v>138</v>
      </c>
      <c r="K62" s="74">
        <v>96</v>
      </c>
      <c r="L62" s="74">
        <v>42</v>
      </c>
      <c r="M62" s="50">
        <f>AW62+BI62+BU62+CG62</f>
        <v>138</v>
      </c>
      <c r="N62" s="50">
        <f t="shared" ref="N62:W62" si="245">AX62+BJ62+BV62+CH62</f>
        <v>0</v>
      </c>
      <c r="O62" s="50">
        <f t="shared" si="245"/>
        <v>90</v>
      </c>
      <c r="P62" s="50">
        <f t="shared" si="245"/>
        <v>48</v>
      </c>
      <c r="Q62" s="50">
        <f t="shared" si="245"/>
        <v>0</v>
      </c>
      <c r="R62" s="50">
        <f t="shared" si="245"/>
        <v>0</v>
      </c>
      <c r="S62" s="50">
        <f t="shared" si="245"/>
        <v>0</v>
      </c>
      <c r="T62" s="50">
        <f t="shared" si="245"/>
        <v>0</v>
      </c>
      <c r="U62" s="50">
        <f t="shared" si="245"/>
        <v>0</v>
      </c>
      <c r="V62" s="50">
        <f t="shared" si="245"/>
        <v>0</v>
      </c>
      <c r="W62" s="50">
        <f t="shared" si="245"/>
        <v>0</v>
      </c>
      <c r="X62" s="53"/>
      <c r="Y62" s="50"/>
      <c r="Z62" s="38"/>
      <c r="AA62" s="38"/>
      <c r="AB62" s="38"/>
      <c r="AC62" s="38"/>
      <c r="AD62" s="38"/>
      <c r="AE62" s="38"/>
      <c r="AF62" s="50"/>
      <c r="AG62" s="50"/>
      <c r="AH62" s="50"/>
      <c r="AI62" s="50"/>
      <c r="AJ62" s="53"/>
      <c r="AK62" s="50"/>
      <c r="AL62" s="38"/>
      <c r="AM62" s="38"/>
      <c r="AN62" s="38"/>
      <c r="AO62" s="38"/>
      <c r="AP62" s="38"/>
      <c r="AQ62" s="38"/>
      <c r="AR62" s="50"/>
      <c r="AS62" s="50"/>
      <c r="AT62" s="50"/>
      <c r="AU62" s="50"/>
      <c r="AV62" s="61">
        <v>0</v>
      </c>
      <c r="AW62" s="50">
        <f t="shared" ref="AW62:AW65" si="246">AV62-BG62-BE62-BD62</f>
        <v>0</v>
      </c>
      <c r="AX62" s="55"/>
      <c r="AY62" s="55">
        <f>AW62-AX62-AZ62-BA62-BB62-BC62</f>
        <v>0</v>
      </c>
      <c r="AZ62" s="55"/>
      <c r="BA62" s="55"/>
      <c r="BB62" s="55"/>
      <c r="BC62" s="55"/>
      <c r="BD62" s="32"/>
      <c r="BE62" s="32"/>
      <c r="BF62" s="32"/>
      <c r="BG62" s="32"/>
      <c r="BH62" s="61">
        <v>0</v>
      </c>
      <c r="BI62" s="50">
        <f t="shared" ref="BI62:BI65" si="247">BH62-BS62-BQ62-BP62</f>
        <v>0</v>
      </c>
      <c r="BJ62" s="55"/>
      <c r="BK62" s="55">
        <f>BI62-BJ62-BL62-BM62-BN62-BO62</f>
        <v>0</v>
      </c>
      <c r="BL62" s="55"/>
      <c r="BM62" s="55"/>
      <c r="BN62" s="55"/>
      <c r="BO62" s="55"/>
      <c r="BP62" s="32"/>
      <c r="BQ62" s="32"/>
      <c r="BR62" s="32"/>
      <c r="BS62" s="32"/>
      <c r="BT62" s="61">
        <v>0</v>
      </c>
      <c r="BU62" s="50">
        <f t="shared" ref="BU62:BU65" si="248">BT62-CE62-CC62-CB62</f>
        <v>0</v>
      </c>
      <c r="BV62" s="55"/>
      <c r="BW62" s="55">
        <f>BU62-BV62-BX62-BY62-BZ62-CA62</f>
        <v>0</v>
      </c>
      <c r="BX62" s="55"/>
      <c r="BY62" s="55"/>
      <c r="BZ62" s="55"/>
      <c r="CA62" s="55"/>
      <c r="CB62" s="32"/>
      <c r="CC62" s="32"/>
      <c r="CD62" s="32"/>
      <c r="CE62" s="32"/>
      <c r="CF62" s="61">
        <v>138</v>
      </c>
      <c r="CG62" s="56">
        <f t="shared" ref="CG62:CG65" si="249">CF62-CQ62-CO62-CN62-CP62</f>
        <v>138</v>
      </c>
      <c r="CH62" s="55"/>
      <c r="CI62" s="55">
        <f>CG62-CH62-CJ62-CK62-CL62-CM62</f>
        <v>90</v>
      </c>
      <c r="CJ62" s="55">
        <v>48</v>
      </c>
      <c r="CK62" s="55"/>
      <c r="CL62" s="55"/>
      <c r="CM62" s="55"/>
      <c r="CN62" s="32"/>
      <c r="CO62" s="32"/>
      <c r="CP62" s="32"/>
      <c r="CQ62" s="32"/>
      <c r="CR62" s="58">
        <f t="shared" si="30"/>
        <v>138</v>
      </c>
      <c r="CS62" s="58" t="b">
        <f t="shared" si="31"/>
        <v>1</v>
      </c>
      <c r="CT62" s="99"/>
      <c r="CU62" s="99"/>
      <c r="CV62" s="99"/>
      <c r="CW62" s="99"/>
      <c r="CX62" s="100"/>
      <c r="CY62" s="101"/>
      <c r="CZ62" s="76"/>
      <c r="DA62" s="76"/>
      <c r="DB62" s="76"/>
      <c r="DC62" s="76"/>
      <c r="DD62" s="76"/>
      <c r="DE62" s="76"/>
      <c r="DF62" s="76"/>
      <c r="DG62" s="76"/>
      <c r="DH62" s="76"/>
      <c r="DI62" s="76"/>
      <c r="DJ62" s="76"/>
      <c r="DK62" s="76"/>
      <c r="DL62" s="76"/>
      <c r="DM62" s="76"/>
      <c r="DN62" s="76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76"/>
      <c r="DZ62" s="76"/>
      <c r="EA62" s="76"/>
      <c r="EB62" s="76"/>
      <c r="EC62" s="76"/>
      <c r="ED62" s="76"/>
      <c r="EE62" s="76"/>
      <c r="EF62" s="76"/>
      <c r="EG62" s="76"/>
      <c r="EH62" s="76"/>
      <c r="EI62" s="76"/>
      <c r="EJ62" s="76"/>
      <c r="EK62" s="76"/>
      <c r="EL62" s="76"/>
      <c r="EM62" s="76"/>
      <c r="EN62" s="76"/>
      <c r="EO62" s="76"/>
      <c r="EP62" s="76"/>
    </row>
    <row r="63" spans="1:146" s="26" customFormat="1" ht="45" x14ac:dyDescent="0.25">
      <c r="A63" s="63" t="s">
        <v>166</v>
      </c>
      <c r="B63" s="226" t="s">
        <v>320</v>
      </c>
      <c r="C63" s="345" t="str">
        <f t="shared" ref="C63:C65" si="250">_xlfn.CONCAT(D63,",",E63,",",F63,", ",G63,", ",H63,", ",I63,"")</f>
        <v>,,, , , З</v>
      </c>
      <c r="D63" s="346"/>
      <c r="E63" s="346"/>
      <c r="F63" s="346"/>
      <c r="G63" s="346"/>
      <c r="H63" s="346"/>
      <c r="I63" s="346" t="s">
        <v>129</v>
      </c>
      <c r="J63" s="53">
        <f t="shared" si="7"/>
        <v>36</v>
      </c>
      <c r="K63" s="63">
        <v>36</v>
      </c>
      <c r="L63" s="63"/>
      <c r="M63" s="62">
        <f>AW63+BI63+BU63+CG63</f>
        <v>0</v>
      </c>
      <c r="N63" s="62">
        <f t="shared" ref="N63" si="251">AX63+BJ63+BV63+CH63</f>
        <v>0</v>
      </c>
      <c r="O63" s="62">
        <f t="shared" ref="O63" si="252">AY63+BK63+BW63+CI63</f>
        <v>0</v>
      </c>
      <c r="P63" s="62">
        <f t="shared" ref="P63" si="253">AZ63+BL63+BX63+CJ63</f>
        <v>0</v>
      </c>
      <c r="Q63" s="62">
        <f t="shared" ref="Q63" si="254">BA63+BM63+BY63+CK63</f>
        <v>0</v>
      </c>
      <c r="R63" s="62">
        <f t="shared" ref="R63" si="255">BB63+BN63+BZ63+CL63</f>
        <v>0</v>
      </c>
      <c r="S63" s="62">
        <f t="shared" ref="S63" si="256">BC63+BO63+CA63+CM63</f>
        <v>0</v>
      </c>
      <c r="T63" s="62">
        <f t="shared" ref="T63" si="257">BD63+BP63+CB63+CN63</f>
        <v>0</v>
      </c>
      <c r="U63" s="62">
        <f t="shared" ref="U63" si="258">BE63+BQ63+CC63+CO63</f>
        <v>0</v>
      </c>
      <c r="V63" s="62">
        <f t="shared" ref="V63" si="259">BF63+BR63+CD63+CP63</f>
        <v>36</v>
      </c>
      <c r="W63" s="62">
        <f t="shared" ref="W63" si="260">BG63+BS63+CE63+CQ63</f>
        <v>0</v>
      </c>
      <c r="X63" s="53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53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1">
        <v>0</v>
      </c>
      <c r="AW63" s="62">
        <f t="shared" ref="AW63:AW64" si="261">AV63-BG63-BE63-BD63-BF63</f>
        <v>0</v>
      </c>
      <c r="AX63" s="62"/>
      <c r="AY63" s="62"/>
      <c r="AZ63" s="62"/>
      <c r="BA63" s="62"/>
      <c r="BB63" s="62"/>
      <c r="BC63" s="62"/>
      <c r="BD63" s="63"/>
      <c r="BE63" s="63"/>
      <c r="BF63" s="63"/>
      <c r="BG63" s="63"/>
      <c r="BH63" s="61">
        <v>0</v>
      </c>
      <c r="BI63" s="62">
        <f t="shared" ref="BI63:BI64" si="262">BH63-BS63-BQ63-BP63-BR63</f>
        <v>0</v>
      </c>
      <c r="BJ63" s="62"/>
      <c r="BK63" s="62"/>
      <c r="BL63" s="62"/>
      <c r="BM63" s="62"/>
      <c r="BN63" s="62"/>
      <c r="BO63" s="62"/>
      <c r="BP63" s="63"/>
      <c r="BQ63" s="63"/>
      <c r="BR63" s="63"/>
      <c r="BS63" s="63"/>
      <c r="BT63" s="61">
        <v>0</v>
      </c>
      <c r="BU63" s="62">
        <f t="shared" ref="BU63:BU64" si="263">BT63-CE63-CC63-CB63-CD63</f>
        <v>0</v>
      </c>
      <c r="BV63" s="62"/>
      <c r="BW63" s="62"/>
      <c r="BX63" s="62"/>
      <c r="BY63" s="62"/>
      <c r="BZ63" s="62"/>
      <c r="CA63" s="62"/>
      <c r="CB63" s="63"/>
      <c r="CC63" s="63"/>
      <c r="CD63" s="63"/>
      <c r="CE63" s="63"/>
      <c r="CF63" s="61">
        <v>36</v>
      </c>
      <c r="CG63" s="62">
        <f t="shared" si="249"/>
        <v>0</v>
      </c>
      <c r="CH63" s="62"/>
      <c r="CI63" s="62"/>
      <c r="CJ63" s="62"/>
      <c r="CK63" s="62"/>
      <c r="CL63" s="62"/>
      <c r="CM63" s="62"/>
      <c r="CN63" s="63"/>
      <c r="CO63" s="63"/>
      <c r="CP63" s="63">
        <v>36</v>
      </c>
      <c r="CQ63" s="63"/>
      <c r="CR63" s="58">
        <f t="shared" si="30"/>
        <v>36</v>
      </c>
      <c r="CS63" s="58" t="b">
        <f t="shared" si="31"/>
        <v>1</v>
      </c>
      <c r="CT63" s="99"/>
      <c r="CU63" s="99"/>
      <c r="CV63" s="99"/>
      <c r="CW63" s="99"/>
      <c r="CX63" s="100"/>
      <c r="CY63" s="101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</row>
    <row r="64" spans="1:146" s="26" customFormat="1" ht="60" x14ac:dyDescent="0.25">
      <c r="A64" s="63" t="s">
        <v>143</v>
      </c>
      <c r="B64" s="226" t="s">
        <v>321</v>
      </c>
      <c r="C64" s="345" t="str">
        <f t="shared" si="250"/>
        <v>,,, , , З</v>
      </c>
      <c r="D64" s="346"/>
      <c r="E64" s="346"/>
      <c r="F64" s="346"/>
      <c r="G64" s="346"/>
      <c r="H64" s="346"/>
      <c r="I64" s="346" t="s">
        <v>129</v>
      </c>
      <c r="J64" s="53">
        <f t="shared" si="7"/>
        <v>72</v>
      </c>
      <c r="K64" s="63">
        <v>36</v>
      </c>
      <c r="L64" s="63">
        <v>36</v>
      </c>
      <c r="M64" s="62">
        <f>AW64+BI64+BU64+CG64</f>
        <v>0</v>
      </c>
      <c r="N64" s="62">
        <f t="shared" ref="N64:N65" si="264">AX64+BJ64+BV64+CH64</f>
        <v>0</v>
      </c>
      <c r="O64" s="62">
        <f t="shared" ref="O64:O65" si="265">AY64+BK64+BW64+CI64</f>
        <v>0</v>
      </c>
      <c r="P64" s="62">
        <f t="shared" ref="P64:P65" si="266">AZ64+BL64+BX64+CJ64</f>
        <v>0</v>
      </c>
      <c r="Q64" s="62">
        <f t="shared" ref="Q64:Q65" si="267">BA64+BM64+BY64+CK64</f>
        <v>0</v>
      </c>
      <c r="R64" s="62">
        <f t="shared" ref="R64:R65" si="268">BB64+BN64+BZ64+CL64</f>
        <v>0</v>
      </c>
      <c r="S64" s="62">
        <f t="shared" ref="S64:S65" si="269">BC64+BO64+CA64+CM64</f>
        <v>0</v>
      </c>
      <c r="T64" s="62">
        <f t="shared" ref="T64:T65" si="270">BD64+BP64+CB64+CN64</f>
        <v>0</v>
      </c>
      <c r="U64" s="62">
        <f t="shared" ref="U64:U65" si="271">BE64+BQ64+CC64+CO64</f>
        <v>0</v>
      </c>
      <c r="V64" s="62">
        <f t="shared" ref="V64:V65" si="272">BF64+BR64+CD64+CP64</f>
        <v>72</v>
      </c>
      <c r="W64" s="62">
        <f t="shared" ref="W64:W65" si="273">BG64+BS64+CE64+CQ64</f>
        <v>0</v>
      </c>
      <c r="X64" s="53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53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1">
        <v>0</v>
      </c>
      <c r="AW64" s="62">
        <f t="shared" si="261"/>
        <v>0</v>
      </c>
      <c r="AX64" s="62"/>
      <c r="AY64" s="62"/>
      <c r="AZ64" s="62"/>
      <c r="BA64" s="62"/>
      <c r="BB64" s="62"/>
      <c r="BC64" s="62"/>
      <c r="BD64" s="63"/>
      <c r="BE64" s="63"/>
      <c r="BF64" s="63"/>
      <c r="BG64" s="63"/>
      <c r="BH64" s="61">
        <v>0</v>
      </c>
      <c r="BI64" s="62">
        <f t="shared" si="262"/>
        <v>0</v>
      </c>
      <c r="BJ64" s="62"/>
      <c r="BK64" s="62"/>
      <c r="BL64" s="62"/>
      <c r="BM64" s="62"/>
      <c r="BN64" s="62"/>
      <c r="BO64" s="62"/>
      <c r="BP64" s="63"/>
      <c r="BQ64" s="63"/>
      <c r="BR64" s="63"/>
      <c r="BS64" s="63"/>
      <c r="BT64" s="61">
        <v>0</v>
      </c>
      <c r="BU64" s="62">
        <f t="shared" si="263"/>
        <v>0</v>
      </c>
      <c r="BV64" s="62"/>
      <c r="BW64" s="62"/>
      <c r="BX64" s="62"/>
      <c r="BY64" s="62"/>
      <c r="BZ64" s="62"/>
      <c r="CA64" s="62"/>
      <c r="CB64" s="63"/>
      <c r="CC64" s="63"/>
      <c r="CD64" s="63"/>
      <c r="CE64" s="63"/>
      <c r="CF64" s="61">
        <v>72</v>
      </c>
      <c r="CG64" s="62">
        <f t="shared" si="249"/>
        <v>0</v>
      </c>
      <c r="CH64" s="62"/>
      <c r="CI64" s="62"/>
      <c r="CJ64" s="62"/>
      <c r="CK64" s="62"/>
      <c r="CL64" s="62"/>
      <c r="CM64" s="62"/>
      <c r="CN64" s="63"/>
      <c r="CO64" s="63"/>
      <c r="CP64" s="63">
        <v>72</v>
      </c>
      <c r="CQ64" s="63"/>
      <c r="CR64" s="58">
        <f t="shared" si="30"/>
        <v>72</v>
      </c>
      <c r="CS64" s="58" t="b">
        <f t="shared" si="31"/>
        <v>1</v>
      </c>
      <c r="CT64" s="99"/>
      <c r="CU64" s="99"/>
      <c r="CV64" s="99"/>
      <c r="CW64" s="99"/>
      <c r="CX64" s="100"/>
      <c r="CY64" s="101"/>
      <c r="CZ64" s="76"/>
      <c r="DA64" s="76"/>
      <c r="DB64" s="76"/>
      <c r="DC64" s="76"/>
      <c r="DD64" s="76"/>
      <c r="DE64" s="76"/>
      <c r="DF64" s="76"/>
      <c r="DG64" s="76"/>
      <c r="DH64" s="76"/>
      <c r="DI64" s="76"/>
      <c r="DJ64" s="76"/>
      <c r="DK64" s="76"/>
      <c r="DL64" s="76"/>
      <c r="DM64" s="76"/>
      <c r="DN64" s="76"/>
      <c r="DO64" s="76"/>
      <c r="DP64" s="76"/>
      <c r="DQ64" s="76"/>
      <c r="DR64" s="76"/>
      <c r="DS64" s="76"/>
      <c r="DT64" s="76"/>
      <c r="DU64" s="76"/>
      <c r="DV64" s="76"/>
      <c r="DW64" s="76"/>
      <c r="DX64" s="76"/>
      <c r="DY64" s="76"/>
      <c r="DZ64" s="76"/>
      <c r="EA64" s="76"/>
      <c r="EB64" s="76"/>
      <c r="EC64" s="76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</row>
    <row r="65" spans="1:146" s="22" customFormat="1" x14ac:dyDescent="0.25">
      <c r="A65" s="57" t="s">
        <v>145</v>
      </c>
      <c r="B65" s="83" t="s">
        <v>223</v>
      </c>
      <c r="C65" s="111" t="str">
        <f t="shared" si="250"/>
        <v>,,, , , Э</v>
      </c>
      <c r="D65" s="110"/>
      <c r="E65" s="110"/>
      <c r="F65" s="110"/>
      <c r="G65" s="111"/>
      <c r="H65" s="111"/>
      <c r="I65" s="111" t="s">
        <v>126</v>
      </c>
      <c r="J65" s="53">
        <f t="shared" si="7"/>
        <v>12</v>
      </c>
      <c r="K65" s="74">
        <v>6</v>
      </c>
      <c r="L65" s="74">
        <v>6</v>
      </c>
      <c r="M65" s="50">
        <f>AW65+BI65+BU65+CG65</f>
        <v>6</v>
      </c>
      <c r="N65" s="50">
        <f t="shared" si="264"/>
        <v>0</v>
      </c>
      <c r="O65" s="50">
        <f t="shared" si="265"/>
        <v>0</v>
      </c>
      <c r="P65" s="50">
        <f t="shared" si="266"/>
        <v>0</v>
      </c>
      <c r="Q65" s="50">
        <f t="shared" si="267"/>
        <v>0</v>
      </c>
      <c r="R65" s="50">
        <f t="shared" si="268"/>
        <v>0</v>
      </c>
      <c r="S65" s="50">
        <f t="shared" si="269"/>
        <v>6</v>
      </c>
      <c r="T65" s="50">
        <f t="shared" si="270"/>
        <v>0</v>
      </c>
      <c r="U65" s="50">
        <f t="shared" si="271"/>
        <v>0</v>
      </c>
      <c r="V65" s="50">
        <f t="shared" si="272"/>
        <v>0</v>
      </c>
      <c r="W65" s="50">
        <f t="shared" si="273"/>
        <v>6</v>
      </c>
      <c r="X65" s="53"/>
      <c r="Y65" s="50"/>
      <c r="Z65" s="38"/>
      <c r="AA65" s="38"/>
      <c r="AB65" s="38"/>
      <c r="AC65" s="38"/>
      <c r="AD65" s="38"/>
      <c r="AE65" s="38"/>
      <c r="AF65" s="50"/>
      <c r="AG65" s="50"/>
      <c r="AH65" s="50"/>
      <c r="AI65" s="50"/>
      <c r="AJ65" s="53"/>
      <c r="AK65" s="50"/>
      <c r="AL65" s="38"/>
      <c r="AM65" s="38"/>
      <c r="AN65" s="38"/>
      <c r="AO65" s="38"/>
      <c r="AP65" s="38"/>
      <c r="AQ65" s="38"/>
      <c r="AR65" s="50"/>
      <c r="AS65" s="50"/>
      <c r="AT65" s="50"/>
      <c r="AU65" s="50"/>
      <c r="AV65" s="61">
        <v>0</v>
      </c>
      <c r="AW65" s="50">
        <f t="shared" si="246"/>
        <v>0</v>
      </c>
      <c r="AX65" s="55"/>
      <c r="AY65" s="55">
        <f>AW65-AX65-AZ65-BA65-BB65-BC65</f>
        <v>0</v>
      </c>
      <c r="AZ65" s="55"/>
      <c r="BA65" s="55"/>
      <c r="BB65" s="55"/>
      <c r="BC65" s="55"/>
      <c r="BD65" s="32"/>
      <c r="BE65" s="32"/>
      <c r="BF65" s="32"/>
      <c r="BG65" s="32"/>
      <c r="BH65" s="61">
        <v>0</v>
      </c>
      <c r="BI65" s="50">
        <f t="shared" si="247"/>
        <v>0</v>
      </c>
      <c r="BJ65" s="55"/>
      <c r="BK65" s="55">
        <f>BI65-BJ65-BL65-BM65-BN65-BO65</f>
        <v>0</v>
      </c>
      <c r="BL65" s="55"/>
      <c r="BM65" s="55"/>
      <c r="BN65" s="55"/>
      <c r="BO65" s="55"/>
      <c r="BP65" s="32"/>
      <c r="BQ65" s="32"/>
      <c r="BR65" s="32"/>
      <c r="BS65" s="32"/>
      <c r="BT65" s="61">
        <v>0</v>
      </c>
      <c r="BU65" s="50">
        <f t="shared" si="248"/>
        <v>0</v>
      </c>
      <c r="BV65" s="55"/>
      <c r="BW65" s="55"/>
      <c r="BX65" s="55"/>
      <c r="BY65" s="55"/>
      <c r="BZ65" s="55"/>
      <c r="CA65" s="55"/>
      <c r="CB65" s="32"/>
      <c r="CC65" s="32"/>
      <c r="CD65" s="32"/>
      <c r="CE65" s="32"/>
      <c r="CF65" s="61">
        <v>12</v>
      </c>
      <c r="CG65" s="56">
        <f t="shared" si="249"/>
        <v>6</v>
      </c>
      <c r="CH65" s="55"/>
      <c r="CI65" s="55"/>
      <c r="CJ65" s="55"/>
      <c r="CK65" s="55"/>
      <c r="CL65" s="55"/>
      <c r="CM65" s="55">
        <v>6</v>
      </c>
      <c r="CN65" s="32"/>
      <c r="CO65" s="32"/>
      <c r="CP65" s="32"/>
      <c r="CQ65" s="32">
        <v>6</v>
      </c>
      <c r="CR65" s="58">
        <f t="shared" si="30"/>
        <v>12</v>
      </c>
      <c r="CS65" s="58" t="b">
        <f t="shared" si="31"/>
        <v>1</v>
      </c>
      <c r="CT65" s="99"/>
      <c r="CU65" s="99"/>
      <c r="CV65" s="99"/>
      <c r="CW65" s="99"/>
      <c r="CX65" s="100"/>
      <c r="CY65" s="101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/>
      <c r="DU65" s="76"/>
      <c r="DV65" s="76"/>
      <c r="DW65" s="76"/>
      <c r="DX65" s="76"/>
      <c r="DY65" s="76"/>
      <c r="DZ65" s="76"/>
      <c r="EA65" s="76"/>
      <c r="EB65" s="76"/>
      <c r="EC65" s="76"/>
      <c r="ED65" s="76"/>
      <c r="EE65" s="76"/>
      <c r="EF65" s="76"/>
      <c r="EG65" s="76"/>
      <c r="EH65" s="76"/>
      <c r="EI65" s="76"/>
      <c r="EJ65" s="76"/>
      <c r="EK65" s="76"/>
      <c r="EL65" s="76"/>
      <c r="EM65" s="76"/>
      <c r="EN65" s="76"/>
      <c r="EO65" s="76"/>
      <c r="EP65" s="76"/>
    </row>
    <row r="66" spans="1:146" s="22" customFormat="1" x14ac:dyDescent="0.25">
      <c r="A66" s="310" t="s">
        <v>144</v>
      </c>
      <c r="B66" s="312" t="s">
        <v>322</v>
      </c>
      <c r="C66" s="119"/>
      <c r="D66" s="118"/>
      <c r="E66" s="118"/>
      <c r="F66" s="118"/>
      <c r="G66" s="119"/>
      <c r="H66" s="119"/>
      <c r="I66" s="119"/>
      <c r="J66" s="59">
        <f t="shared" ref="J66:W66" si="274">SUM(J68:J71)</f>
        <v>272</v>
      </c>
      <c r="K66" s="59">
        <f t="shared" si="274"/>
        <v>160</v>
      </c>
      <c r="L66" s="59">
        <f t="shared" si="274"/>
        <v>112</v>
      </c>
      <c r="M66" s="59">
        <f t="shared" si="274"/>
        <v>122</v>
      </c>
      <c r="N66" s="59">
        <f t="shared" si="274"/>
        <v>0</v>
      </c>
      <c r="O66" s="59">
        <f t="shared" si="274"/>
        <v>52</v>
      </c>
      <c r="P66" s="59">
        <f t="shared" si="274"/>
        <v>64</v>
      </c>
      <c r="Q66" s="59">
        <f t="shared" si="274"/>
        <v>0</v>
      </c>
      <c r="R66" s="59">
        <f t="shared" si="274"/>
        <v>0</v>
      </c>
      <c r="S66" s="59">
        <f t="shared" si="274"/>
        <v>6</v>
      </c>
      <c r="T66" s="59">
        <f t="shared" si="274"/>
        <v>0</v>
      </c>
      <c r="U66" s="59">
        <f t="shared" si="274"/>
        <v>0</v>
      </c>
      <c r="V66" s="59">
        <f t="shared" si="274"/>
        <v>144</v>
      </c>
      <c r="W66" s="59">
        <f t="shared" si="274"/>
        <v>6</v>
      </c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>
        <f t="shared" ref="AV66:CQ66" si="275">SUM(AV68:AV71)</f>
        <v>0</v>
      </c>
      <c r="AW66" s="59">
        <f t="shared" si="275"/>
        <v>0</v>
      </c>
      <c r="AX66" s="59">
        <f t="shared" si="275"/>
        <v>0</v>
      </c>
      <c r="AY66" s="59">
        <f t="shared" si="275"/>
        <v>0</v>
      </c>
      <c r="AZ66" s="59">
        <f t="shared" si="275"/>
        <v>0</v>
      </c>
      <c r="BA66" s="59">
        <f t="shared" si="275"/>
        <v>0</v>
      </c>
      <c r="BB66" s="59">
        <f t="shared" si="275"/>
        <v>0</v>
      </c>
      <c r="BC66" s="59">
        <f t="shared" si="275"/>
        <v>0</v>
      </c>
      <c r="BD66" s="59">
        <f t="shared" si="275"/>
        <v>0</v>
      </c>
      <c r="BE66" s="59">
        <f t="shared" si="275"/>
        <v>0</v>
      </c>
      <c r="BF66" s="59">
        <f t="shared" si="275"/>
        <v>0</v>
      </c>
      <c r="BG66" s="59">
        <f t="shared" si="275"/>
        <v>0</v>
      </c>
      <c r="BH66" s="59">
        <f t="shared" si="275"/>
        <v>0</v>
      </c>
      <c r="BI66" s="59">
        <f t="shared" si="275"/>
        <v>0</v>
      </c>
      <c r="BJ66" s="59">
        <f t="shared" si="275"/>
        <v>0</v>
      </c>
      <c r="BK66" s="59">
        <f t="shared" si="275"/>
        <v>0</v>
      </c>
      <c r="BL66" s="59">
        <f t="shared" si="275"/>
        <v>0</v>
      </c>
      <c r="BM66" s="59">
        <f t="shared" si="275"/>
        <v>0</v>
      </c>
      <c r="BN66" s="59">
        <f t="shared" si="275"/>
        <v>0</v>
      </c>
      <c r="BO66" s="59">
        <f t="shared" si="275"/>
        <v>0</v>
      </c>
      <c r="BP66" s="59">
        <f t="shared" si="275"/>
        <v>0</v>
      </c>
      <c r="BQ66" s="59">
        <f t="shared" si="275"/>
        <v>0</v>
      </c>
      <c r="BR66" s="59">
        <f t="shared" si="275"/>
        <v>0</v>
      </c>
      <c r="BS66" s="59">
        <f t="shared" si="275"/>
        <v>0</v>
      </c>
      <c r="BT66" s="59">
        <f t="shared" si="275"/>
        <v>118</v>
      </c>
      <c r="BU66" s="59">
        <f t="shared" si="275"/>
        <v>82</v>
      </c>
      <c r="BV66" s="59">
        <f t="shared" si="275"/>
        <v>0</v>
      </c>
      <c r="BW66" s="59">
        <f t="shared" si="275"/>
        <v>38</v>
      </c>
      <c r="BX66" s="59">
        <f t="shared" si="275"/>
        <v>44</v>
      </c>
      <c r="BY66" s="59">
        <f t="shared" si="275"/>
        <v>0</v>
      </c>
      <c r="BZ66" s="59">
        <f t="shared" si="275"/>
        <v>0</v>
      </c>
      <c r="CA66" s="59">
        <f t="shared" si="275"/>
        <v>0</v>
      </c>
      <c r="CB66" s="59">
        <f t="shared" si="275"/>
        <v>0</v>
      </c>
      <c r="CC66" s="59">
        <f t="shared" si="275"/>
        <v>0</v>
      </c>
      <c r="CD66" s="59">
        <f t="shared" si="275"/>
        <v>36</v>
      </c>
      <c r="CE66" s="59">
        <f t="shared" si="275"/>
        <v>0</v>
      </c>
      <c r="CF66" s="59">
        <f t="shared" si="275"/>
        <v>154</v>
      </c>
      <c r="CG66" s="59">
        <f t="shared" si="275"/>
        <v>40</v>
      </c>
      <c r="CH66" s="59">
        <f t="shared" si="275"/>
        <v>0</v>
      </c>
      <c r="CI66" s="59">
        <f t="shared" si="275"/>
        <v>14</v>
      </c>
      <c r="CJ66" s="59">
        <f t="shared" si="275"/>
        <v>20</v>
      </c>
      <c r="CK66" s="59">
        <f t="shared" si="275"/>
        <v>0</v>
      </c>
      <c r="CL66" s="59">
        <f t="shared" si="275"/>
        <v>0</v>
      </c>
      <c r="CM66" s="59">
        <f t="shared" si="275"/>
        <v>6</v>
      </c>
      <c r="CN66" s="59">
        <f t="shared" si="275"/>
        <v>0</v>
      </c>
      <c r="CO66" s="59">
        <f t="shared" si="275"/>
        <v>0</v>
      </c>
      <c r="CP66" s="59">
        <f t="shared" si="275"/>
        <v>108</v>
      </c>
      <c r="CQ66" s="59">
        <f t="shared" si="275"/>
        <v>6</v>
      </c>
      <c r="CR66" s="58">
        <f t="shared" ref="CR66:CR71" si="276">X66+AJ66+AV66+BH66+BT66+CF66</f>
        <v>272</v>
      </c>
      <c r="CS66" s="58" t="b">
        <f t="shared" ref="CS66:CS71" si="277">CR66=J66</f>
        <v>1</v>
      </c>
      <c r="CT66" s="99"/>
      <c r="CU66" s="99"/>
      <c r="CV66" s="99"/>
      <c r="CW66" s="99"/>
      <c r="CX66" s="100"/>
      <c r="CY66" s="101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</row>
    <row r="67" spans="1:146" s="22" customFormat="1" x14ac:dyDescent="0.25">
      <c r="A67" s="311"/>
      <c r="B67" s="313"/>
      <c r="C67" s="119"/>
      <c r="D67" s="118"/>
      <c r="E67" s="118"/>
      <c r="F67" s="118"/>
      <c r="G67" s="119"/>
      <c r="H67" s="119"/>
      <c r="I67" s="119"/>
      <c r="J67" s="59">
        <f t="shared" ref="J67:W67" si="278">J66-J69-J70</f>
        <v>128</v>
      </c>
      <c r="K67" s="59">
        <f t="shared" si="278"/>
        <v>88</v>
      </c>
      <c r="L67" s="59">
        <f t="shared" si="278"/>
        <v>40</v>
      </c>
      <c r="M67" s="59">
        <f t="shared" si="278"/>
        <v>122</v>
      </c>
      <c r="N67" s="59">
        <f t="shared" si="278"/>
        <v>0</v>
      </c>
      <c r="O67" s="59">
        <f t="shared" si="278"/>
        <v>52</v>
      </c>
      <c r="P67" s="59">
        <f t="shared" si="278"/>
        <v>64</v>
      </c>
      <c r="Q67" s="59">
        <f t="shared" si="278"/>
        <v>0</v>
      </c>
      <c r="R67" s="59">
        <f t="shared" si="278"/>
        <v>0</v>
      </c>
      <c r="S67" s="59">
        <f t="shared" si="278"/>
        <v>6</v>
      </c>
      <c r="T67" s="59">
        <f t="shared" si="278"/>
        <v>0</v>
      </c>
      <c r="U67" s="59">
        <f t="shared" si="278"/>
        <v>0</v>
      </c>
      <c r="V67" s="59">
        <f t="shared" si="278"/>
        <v>0</v>
      </c>
      <c r="W67" s="59">
        <f t="shared" si="278"/>
        <v>6</v>
      </c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>
        <f t="shared" ref="AV67:CQ67" si="279">AV66-AV69-AV70</f>
        <v>0</v>
      </c>
      <c r="AW67" s="59">
        <f t="shared" si="279"/>
        <v>0</v>
      </c>
      <c r="AX67" s="59">
        <f t="shared" si="279"/>
        <v>0</v>
      </c>
      <c r="AY67" s="59">
        <f t="shared" si="279"/>
        <v>0</v>
      </c>
      <c r="AZ67" s="59">
        <f t="shared" si="279"/>
        <v>0</v>
      </c>
      <c r="BA67" s="59">
        <f t="shared" si="279"/>
        <v>0</v>
      </c>
      <c r="BB67" s="59">
        <f t="shared" si="279"/>
        <v>0</v>
      </c>
      <c r="BC67" s="59">
        <f t="shared" si="279"/>
        <v>0</v>
      </c>
      <c r="BD67" s="59">
        <f t="shared" si="279"/>
        <v>0</v>
      </c>
      <c r="BE67" s="59">
        <f t="shared" si="279"/>
        <v>0</v>
      </c>
      <c r="BF67" s="59">
        <f t="shared" si="279"/>
        <v>0</v>
      </c>
      <c r="BG67" s="59">
        <f t="shared" si="279"/>
        <v>0</v>
      </c>
      <c r="BH67" s="59">
        <f t="shared" si="279"/>
        <v>0</v>
      </c>
      <c r="BI67" s="59">
        <f t="shared" si="279"/>
        <v>0</v>
      </c>
      <c r="BJ67" s="59">
        <f t="shared" si="279"/>
        <v>0</v>
      </c>
      <c r="BK67" s="59">
        <f t="shared" si="279"/>
        <v>0</v>
      </c>
      <c r="BL67" s="59">
        <f t="shared" si="279"/>
        <v>0</v>
      </c>
      <c r="BM67" s="59">
        <f t="shared" si="279"/>
        <v>0</v>
      </c>
      <c r="BN67" s="59">
        <f t="shared" si="279"/>
        <v>0</v>
      </c>
      <c r="BO67" s="59">
        <f t="shared" si="279"/>
        <v>0</v>
      </c>
      <c r="BP67" s="59">
        <f t="shared" si="279"/>
        <v>0</v>
      </c>
      <c r="BQ67" s="59">
        <f t="shared" si="279"/>
        <v>0</v>
      </c>
      <c r="BR67" s="59">
        <f t="shared" si="279"/>
        <v>0</v>
      </c>
      <c r="BS67" s="59">
        <f t="shared" si="279"/>
        <v>0</v>
      </c>
      <c r="BT67" s="59">
        <f t="shared" si="279"/>
        <v>82</v>
      </c>
      <c r="BU67" s="59">
        <f t="shared" si="279"/>
        <v>82</v>
      </c>
      <c r="BV67" s="59">
        <f t="shared" si="279"/>
        <v>0</v>
      </c>
      <c r="BW67" s="59">
        <f t="shared" si="279"/>
        <v>38</v>
      </c>
      <c r="BX67" s="59">
        <f t="shared" si="279"/>
        <v>44</v>
      </c>
      <c r="BY67" s="59">
        <f t="shared" si="279"/>
        <v>0</v>
      </c>
      <c r="BZ67" s="59">
        <f t="shared" si="279"/>
        <v>0</v>
      </c>
      <c r="CA67" s="59">
        <f t="shared" si="279"/>
        <v>0</v>
      </c>
      <c r="CB67" s="59">
        <f t="shared" si="279"/>
        <v>0</v>
      </c>
      <c r="CC67" s="59">
        <f t="shared" si="279"/>
        <v>0</v>
      </c>
      <c r="CD67" s="59">
        <f t="shared" si="279"/>
        <v>0</v>
      </c>
      <c r="CE67" s="59">
        <f t="shared" si="279"/>
        <v>0</v>
      </c>
      <c r="CF67" s="59">
        <f t="shared" si="279"/>
        <v>46</v>
      </c>
      <c r="CG67" s="59">
        <f t="shared" si="279"/>
        <v>40</v>
      </c>
      <c r="CH67" s="59">
        <f t="shared" si="279"/>
        <v>0</v>
      </c>
      <c r="CI67" s="59">
        <f t="shared" si="279"/>
        <v>14</v>
      </c>
      <c r="CJ67" s="59">
        <f t="shared" si="279"/>
        <v>20</v>
      </c>
      <c r="CK67" s="59">
        <f t="shared" si="279"/>
        <v>0</v>
      </c>
      <c r="CL67" s="59">
        <f t="shared" si="279"/>
        <v>0</v>
      </c>
      <c r="CM67" s="59">
        <f t="shared" si="279"/>
        <v>6</v>
      </c>
      <c r="CN67" s="59">
        <f t="shared" si="279"/>
        <v>0</v>
      </c>
      <c r="CO67" s="59">
        <f t="shared" si="279"/>
        <v>0</v>
      </c>
      <c r="CP67" s="59">
        <f t="shared" si="279"/>
        <v>0</v>
      </c>
      <c r="CQ67" s="59">
        <f t="shared" si="279"/>
        <v>6</v>
      </c>
      <c r="CR67" s="58">
        <f t="shared" si="276"/>
        <v>128</v>
      </c>
      <c r="CS67" s="58" t="b">
        <f t="shared" si="277"/>
        <v>1</v>
      </c>
      <c r="CT67" s="99"/>
      <c r="CU67" s="99"/>
      <c r="CV67" s="99"/>
      <c r="CW67" s="99"/>
      <c r="CX67" s="100"/>
      <c r="CY67" s="101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</row>
    <row r="68" spans="1:146" s="22" customFormat="1" ht="30" x14ac:dyDescent="0.25">
      <c r="A68" s="75" t="s">
        <v>323</v>
      </c>
      <c r="B68" s="83" t="s">
        <v>342</v>
      </c>
      <c r="C68" s="111" t="str">
        <f>_xlfn.CONCAT(D68,",",E68,",",F68,", ",G68,", ",H68,", ",I68,"")</f>
        <v>,,, , ДФК, ДЗ</v>
      </c>
      <c r="D68" s="110"/>
      <c r="E68" s="110"/>
      <c r="F68" s="344"/>
      <c r="G68" s="229"/>
      <c r="H68" s="229" t="s">
        <v>295</v>
      </c>
      <c r="I68" s="134" t="s">
        <v>125</v>
      </c>
      <c r="J68" s="53">
        <f t="shared" ref="J68:J71" si="280">K68+L68</f>
        <v>116</v>
      </c>
      <c r="K68" s="74">
        <v>82</v>
      </c>
      <c r="L68" s="74">
        <v>34</v>
      </c>
      <c r="M68" s="50">
        <f>AW68+BI68+BU68+CG68</f>
        <v>116</v>
      </c>
      <c r="N68" s="50">
        <f t="shared" ref="N68:N71" si="281">AX68+BJ68+BV68+CH68</f>
        <v>0</v>
      </c>
      <c r="O68" s="50">
        <f t="shared" ref="O68:O71" si="282">AY68+BK68+BW68+CI68</f>
        <v>52</v>
      </c>
      <c r="P68" s="50">
        <f t="shared" ref="P68:P71" si="283">AZ68+BL68+BX68+CJ68</f>
        <v>64</v>
      </c>
      <c r="Q68" s="50">
        <f t="shared" ref="Q68:Q71" si="284">BA68+BM68+BY68+CK68</f>
        <v>0</v>
      </c>
      <c r="R68" s="50">
        <f t="shared" ref="R68:R71" si="285">BB68+BN68+BZ68+CL68</f>
        <v>0</v>
      </c>
      <c r="S68" s="50">
        <f t="shared" ref="S68:S71" si="286">BC68+BO68+CA68+CM68</f>
        <v>0</v>
      </c>
      <c r="T68" s="50">
        <f t="shared" ref="T68:T71" si="287">BD68+BP68+CB68+CN68</f>
        <v>0</v>
      </c>
      <c r="U68" s="50">
        <f t="shared" ref="U68:U71" si="288">BE68+BQ68+CC68+CO68</f>
        <v>0</v>
      </c>
      <c r="V68" s="50">
        <f t="shared" ref="V68:V71" si="289">BF68+BR68+CD68+CP68</f>
        <v>0</v>
      </c>
      <c r="W68" s="50">
        <f t="shared" ref="W68:W71" si="290">BG68+BS68+CE68+CQ68</f>
        <v>0</v>
      </c>
      <c r="X68" s="53"/>
      <c r="Y68" s="50"/>
      <c r="Z68" s="38"/>
      <c r="AA68" s="38"/>
      <c r="AB68" s="38"/>
      <c r="AC68" s="38"/>
      <c r="AD68" s="38"/>
      <c r="AE68" s="38"/>
      <c r="AF68" s="50"/>
      <c r="AG68" s="50"/>
      <c r="AH68" s="50"/>
      <c r="AI68" s="50"/>
      <c r="AJ68" s="53"/>
      <c r="AK68" s="50"/>
      <c r="AL68" s="38"/>
      <c r="AM68" s="38"/>
      <c r="AN68" s="38"/>
      <c r="AO68" s="38"/>
      <c r="AP68" s="38"/>
      <c r="AQ68" s="38"/>
      <c r="AR68" s="50"/>
      <c r="AS68" s="50"/>
      <c r="AT68" s="50"/>
      <c r="AU68" s="50"/>
      <c r="AV68" s="61">
        <v>0</v>
      </c>
      <c r="AW68" s="50">
        <f t="shared" ref="AW68:AW71" si="291">AV68-BG68-BE68-BD68</f>
        <v>0</v>
      </c>
      <c r="AX68" s="55"/>
      <c r="AY68" s="55">
        <f t="shared" ref="AY68" si="292">AW68-AX68-AZ68-BA68-BB68-BC68</f>
        <v>0</v>
      </c>
      <c r="AZ68" s="55"/>
      <c r="BA68" s="55"/>
      <c r="BB68" s="55"/>
      <c r="BC68" s="55"/>
      <c r="BD68" s="32"/>
      <c r="BE68" s="32"/>
      <c r="BF68" s="32"/>
      <c r="BG68" s="32"/>
      <c r="BH68" s="61">
        <v>0</v>
      </c>
      <c r="BI68" s="50">
        <f t="shared" ref="BI68:BI71" si="293">BH68-BS68-BQ68-BP68</f>
        <v>0</v>
      </c>
      <c r="BJ68" s="55"/>
      <c r="BK68" s="55">
        <f t="shared" ref="BK68" si="294">BI68-BJ68-BL68-BM68-BN68-BO68</f>
        <v>0</v>
      </c>
      <c r="BL68" s="55"/>
      <c r="BM68" s="55"/>
      <c r="BN68" s="55"/>
      <c r="BO68" s="55"/>
      <c r="BP68" s="32"/>
      <c r="BQ68" s="32"/>
      <c r="BR68" s="32"/>
      <c r="BS68" s="32"/>
      <c r="BT68" s="61">
        <v>82</v>
      </c>
      <c r="BU68" s="50">
        <f t="shared" ref="BU68:BU71" si="295">BT68-CE68-CC68-CB68</f>
        <v>82</v>
      </c>
      <c r="BV68" s="55"/>
      <c r="BW68" s="55">
        <f t="shared" ref="BW68" si="296">BU68-BV68-BX68-BY68-BZ68-CA68</f>
        <v>38</v>
      </c>
      <c r="BX68" s="55">
        <v>44</v>
      </c>
      <c r="BY68" s="55"/>
      <c r="BZ68" s="55"/>
      <c r="CA68" s="55"/>
      <c r="CB68" s="32"/>
      <c r="CC68" s="32"/>
      <c r="CD68" s="32"/>
      <c r="CE68" s="32"/>
      <c r="CF68" s="61">
        <v>34</v>
      </c>
      <c r="CG68" s="56">
        <f t="shared" ref="CG68:CG71" si="297">CF68-CQ68-CO68-CN68-CP68</f>
        <v>34</v>
      </c>
      <c r="CH68" s="55"/>
      <c r="CI68" s="55">
        <f t="shared" ref="CI68" si="298">CG68-CH68-CJ68-CK68-CL68-CM68</f>
        <v>14</v>
      </c>
      <c r="CJ68" s="55">
        <v>20</v>
      </c>
      <c r="CK68" s="55"/>
      <c r="CL68" s="55"/>
      <c r="CM68" s="55"/>
      <c r="CN68" s="32"/>
      <c r="CO68" s="32"/>
      <c r="CP68" s="32"/>
      <c r="CQ68" s="32"/>
      <c r="CR68" s="58">
        <f t="shared" si="276"/>
        <v>116</v>
      </c>
      <c r="CS68" s="58" t="b">
        <f t="shared" si="277"/>
        <v>1</v>
      </c>
      <c r="CT68" s="99"/>
      <c r="CU68" s="99"/>
      <c r="CV68" s="99"/>
      <c r="CW68" s="99"/>
      <c r="CX68" s="100"/>
      <c r="CY68" s="101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</row>
    <row r="69" spans="1:146" s="22" customFormat="1" ht="45" x14ac:dyDescent="0.25">
      <c r="A69" s="63" t="s">
        <v>165</v>
      </c>
      <c r="B69" s="226" t="s">
        <v>324</v>
      </c>
      <c r="C69" s="111" t="str">
        <f t="shared" ref="C69:C71" si="299">_xlfn.CONCAT(D69,",",E69,",",F69,", ",G69,", ",H69,", ",I69,"")</f>
        <v xml:space="preserve">,,, , З, </v>
      </c>
      <c r="D69" s="224"/>
      <c r="E69" s="224"/>
      <c r="F69" s="340"/>
      <c r="G69" s="230"/>
      <c r="H69" s="230" t="s">
        <v>129</v>
      </c>
      <c r="I69" s="230"/>
      <c r="J69" s="53">
        <f t="shared" si="280"/>
        <v>36</v>
      </c>
      <c r="K69" s="63">
        <v>36</v>
      </c>
      <c r="L69" s="63"/>
      <c r="M69" s="62">
        <f>AW69+BI69+BU69+CG69</f>
        <v>0</v>
      </c>
      <c r="N69" s="62">
        <f t="shared" si="281"/>
        <v>0</v>
      </c>
      <c r="O69" s="62">
        <f t="shared" si="282"/>
        <v>0</v>
      </c>
      <c r="P69" s="62">
        <f t="shared" si="283"/>
        <v>0</v>
      </c>
      <c r="Q69" s="62">
        <f t="shared" si="284"/>
        <v>0</v>
      </c>
      <c r="R69" s="62">
        <f t="shared" si="285"/>
        <v>0</v>
      </c>
      <c r="S69" s="62">
        <f t="shared" si="286"/>
        <v>0</v>
      </c>
      <c r="T69" s="62">
        <f t="shared" si="287"/>
        <v>0</v>
      </c>
      <c r="U69" s="62">
        <f t="shared" si="288"/>
        <v>0</v>
      </c>
      <c r="V69" s="62">
        <f t="shared" si="289"/>
        <v>36</v>
      </c>
      <c r="W69" s="62">
        <f t="shared" si="290"/>
        <v>0</v>
      </c>
      <c r="X69" s="53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53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1">
        <v>0</v>
      </c>
      <c r="AW69" s="62">
        <f t="shared" ref="AW69:AW70" si="300">AV69-BG69-BE69-BD69-BF69</f>
        <v>0</v>
      </c>
      <c r="AX69" s="62"/>
      <c r="AY69" s="62"/>
      <c r="AZ69" s="62"/>
      <c r="BA69" s="62"/>
      <c r="BB69" s="62"/>
      <c r="BC69" s="62"/>
      <c r="BD69" s="63"/>
      <c r="BE69" s="63"/>
      <c r="BF69" s="63"/>
      <c r="BG69" s="63"/>
      <c r="BH69" s="61">
        <v>0</v>
      </c>
      <c r="BI69" s="62">
        <f t="shared" ref="BI69:BI70" si="301">BH69-BS69-BQ69-BP69-BR69</f>
        <v>0</v>
      </c>
      <c r="BJ69" s="62"/>
      <c r="BK69" s="62"/>
      <c r="BL69" s="62"/>
      <c r="BM69" s="62"/>
      <c r="BN69" s="62"/>
      <c r="BO69" s="62"/>
      <c r="BP69" s="63"/>
      <c r="BQ69" s="63"/>
      <c r="BR69" s="63"/>
      <c r="BS69" s="63"/>
      <c r="BT69" s="61">
        <v>36</v>
      </c>
      <c r="BU69" s="62">
        <f t="shared" ref="BU69:BU70" si="302">BT69-CE69-CC69-CB69-CD69</f>
        <v>0</v>
      </c>
      <c r="BV69" s="62"/>
      <c r="BW69" s="62"/>
      <c r="BX69" s="62"/>
      <c r="BY69" s="62"/>
      <c r="BZ69" s="62"/>
      <c r="CA69" s="62"/>
      <c r="CB69" s="63"/>
      <c r="CC69" s="63"/>
      <c r="CD69" s="63">
        <v>36</v>
      </c>
      <c r="CE69" s="63"/>
      <c r="CF69" s="61"/>
      <c r="CG69" s="62">
        <f t="shared" si="297"/>
        <v>0</v>
      </c>
      <c r="CH69" s="62"/>
      <c r="CI69" s="62"/>
      <c r="CJ69" s="62"/>
      <c r="CK69" s="62"/>
      <c r="CL69" s="62"/>
      <c r="CM69" s="62"/>
      <c r="CN69" s="63"/>
      <c r="CO69" s="63"/>
      <c r="CP69" s="63"/>
      <c r="CQ69" s="63"/>
      <c r="CR69" s="58">
        <f t="shared" si="276"/>
        <v>36</v>
      </c>
      <c r="CS69" s="58" t="b">
        <f t="shared" si="277"/>
        <v>1</v>
      </c>
      <c r="CT69" s="99"/>
      <c r="CU69" s="99"/>
      <c r="CV69" s="99"/>
      <c r="CW69" s="99"/>
      <c r="CX69" s="100"/>
      <c r="CY69" s="101"/>
      <c r="CZ69" s="76"/>
      <c r="DA69" s="76"/>
      <c r="DB69" s="76"/>
      <c r="DC69" s="76"/>
      <c r="DD69" s="76"/>
      <c r="DE69" s="76"/>
      <c r="DF69" s="76"/>
      <c r="DG69" s="76"/>
      <c r="DH69" s="76"/>
      <c r="DI69" s="76"/>
      <c r="DJ69" s="76"/>
      <c r="DK69" s="76"/>
      <c r="DL69" s="76"/>
      <c r="DM69" s="76"/>
      <c r="DN69" s="76"/>
      <c r="DO69" s="76"/>
      <c r="DP69" s="76"/>
      <c r="DQ69" s="76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</row>
    <row r="70" spans="1:146" s="22" customFormat="1" ht="45" x14ac:dyDescent="0.25">
      <c r="A70" s="63" t="s">
        <v>182</v>
      </c>
      <c r="B70" s="227" t="s">
        <v>325</v>
      </c>
      <c r="C70" s="111" t="str">
        <f t="shared" si="299"/>
        <v>,,, , , З</v>
      </c>
      <c r="D70" s="224"/>
      <c r="E70" s="224"/>
      <c r="F70" s="340"/>
      <c r="G70" s="230"/>
      <c r="H70" s="230"/>
      <c r="I70" s="230" t="s">
        <v>129</v>
      </c>
      <c r="J70" s="53">
        <f t="shared" si="280"/>
        <v>108</v>
      </c>
      <c r="K70" s="63">
        <v>36</v>
      </c>
      <c r="L70" s="63">
        <v>72</v>
      </c>
      <c r="M70" s="62">
        <f>AW70+BI70+BU70+CG70</f>
        <v>0</v>
      </c>
      <c r="N70" s="62">
        <f t="shared" si="281"/>
        <v>0</v>
      </c>
      <c r="O70" s="62">
        <f t="shared" si="282"/>
        <v>0</v>
      </c>
      <c r="P70" s="62">
        <f t="shared" si="283"/>
        <v>0</v>
      </c>
      <c r="Q70" s="62">
        <f t="shared" si="284"/>
        <v>0</v>
      </c>
      <c r="R70" s="62">
        <f t="shared" si="285"/>
        <v>0</v>
      </c>
      <c r="S70" s="62">
        <f t="shared" si="286"/>
        <v>0</v>
      </c>
      <c r="T70" s="62">
        <f t="shared" si="287"/>
        <v>0</v>
      </c>
      <c r="U70" s="62">
        <f t="shared" si="288"/>
        <v>0</v>
      </c>
      <c r="V70" s="62">
        <f t="shared" si="289"/>
        <v>108</v>
      </c>
      <c r="W70" s="62">
        <f t="shared" si="290"/>
        <v>0</v>
      </c>
      <c r="X70" s="53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53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1">
        <v>0</v>
      </c>
      <c r="AW70" s="62">
        <f t="shared" si="300"/>
        <v>0</v>
      </c>
      <c r="AX70" s="62"/>
      <c r="AY70" s="62"/>
      <c r="AZ70" s="62"/>
      <c r="BA70" s="62"/>
      <c r="BB70" s="62"/>
      <c r="BC70" s="62"/>
      <c r="BD70" s="63"/>
      <c r="BE70" s="63"/>
      <c r="BF70" s="63"/>
      <c r="BG70" s="63"/>
      <c r="BH70" s="61">
        <v>0</v>
      </c>
      <c r="BI70" s="62">
        <f t="shared" si="301"/>
        <v>0</v>
      </c>
      <c r="BJ70" s="62"/>
      <c r="BK70" s="62"/>
      <c r="BL70" s="62"/>
      <c r="BM70" s="62"/>
      <c r="BN70" s="62"/>
      <c r="BO70" s="62"/>
      <c r="BP70" s="63"/>
      <c r="BQ70" s="63"/>
      <c r="BR70" s="63"/>
      <c r="BS70" s="63"/>
      <c r="BT70" s="61">
        <v>0</v>
      </c>
      <c r="BU70" s="62">
        <f t="shared" si="302"/>
        <v>0</v>
      </c>
      <c r="BV70" s="62"/>
      <c r="BW70" s="62"/>
      <c r="BX70" s="62"/>
      <c r="BY70" s="62"/>
      <c r="BZ70" s="62"/>
      <c r="CA70" s="62"/>
      <c r="CB70" s="63"/>
      <c r="CC70" s="63"/>
      <c r="CD70" s="63"/>
      <c r="CE70" s="63"/>
      <c r="CF70" s="61">
        <v>108</v>
      </c>
      <c r="CG70" s="62">
        <f t="shared" si="297"/>
        <v>0</v>
      </c>
      <c r="CH70" s="62"/>
      <c r="CI70" s="62"/>
      <c r="CJ70" s="62"/>
      <c r="CK70" s="62"/>
      <c r="CL70" s="62"/>
      <c r="CM70" s="62"/>
      <c r="CN70" s="63"/>
      <c r="CO70" s="63"/>
      <c r="CP70" s="63">
        <v>108</v>
      </c>
      <c r="CQ70" s="63"/>
      <c r="CR70" s="58">
        <f t="shared" si="276"/>
        <v>108</v>
      </c>
      <c r="CS70" s="58" t="b">
        <f t="shared" si="277"/>
        <v>1</v>
      </c>
      <c r="CT70" s="99"/>
      <c r="CU70" s="99"/>
      <c r="CV70" s="99"/>
      <c r="CW70" s="99"/>
      <c r="CX70" s="100"/>
      <c r="CY70" s="101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6"/>
      <c r="DL70" s="76"/>
      <c r="DM70" s="76"/>
      <c r="DN70" s="76"/>
      <c r="DO70" s="76"/>
      <c r="DP70" s="76"/>
      <c r="DQ70" s="76"/>
      <c r="DR70" s="76"/>
      <c r="DS70" s="76"/>
      <c r="DT70" s="76"/>
      <c r="DU70" s="76"/>
      <c r="DV70" s="76"/>
      <c r="DW70" s="76"/>
      <c r="DX70" s="76"/>
      <c r="DY70" s="76"/>
      <c r="DZ70" s="76"/>
      <c r="EA70" s="76"/>
      <c r="EB70" s="76"/>
      <c r="EC70" s="76"/>
      <c r="ED70" s="76"/>
      <c r="EE70" s="76"/>
      <c r="EF70" s="76"/>
      <c r="EG70" s="76"/>
      <c r="EH70" s="76"/>
      <c r="EI70" s="76"/>
      <c r="EJ70" s="76"/>
      <c r="EK70" s="76"/>
      <c r="EL70" s="76"/>
      <c r="EM70" s="76"/>
      <c r="EN70" s="76"/>
      <c r="EO70" s="76"/>
      <c r="EP70" s="76"/>
    </row>
    <row r="71" spans="1:146" s="22" customFormat="1" x14ac:dyDescent="0.25">
      <c r="A71" s="57" t="s">
        <v>145</v>
      </c>
      <c r="B71" s="83" t="s">
        <v>223</v>
      </c>
      <c r="C71" s="111" t="str">
        <f t="shared" si="299"/>
        <v>,,, , , Э</v>
      </c>
      <c r="D71" s="110"/>
      <c r="E71" s="110"/>
      <c r="F71" s="344"/>
      <c r="G71" s="229"/>
      <c r="H71" s="229"/>
      <c r="I71" s="229" t="s">
        <v>126</v>
      </c>
      <c r="J71" s="53">
        <f t="shared" si="280"/>
        <v>12</v>
      </c>
      <c r="K71" s="32">
        <v>6</v>
      </c>
      <c r="L71" s="32">
        <v>6</v>
      </c>
      <c r="M71" s="50">
        <f>AW71+BI71+BU71+CG71</f>
        <v>6</v>
      </c>
      <c r="N71" s="50">
        <f t="shared" si="281"/>
        <v>0</v>
      </c>
      <c r="O71" s="50">
        <f t="shared" si="282"/>
        <v>0</v>
      </c>
      <c r="P71" s="50">
        <f t="shared" si="283"/>
        <v>0</v>
      </c>
      <c r="Q71" s="50">
        <f t="shared" si="284"/>
        <v>0</v>
      </c>
      <c r="R71" s="50">
        <f t="shared" si="285"/>
        <v>0</v>
      </c>
      <c r="S71" s="50">
        <f t="shared" si="286"/>
        <v>6</v>
      </c>
      <c r="T71" s="50">
        <f t="shared" si="287"/>
        <v>0</v>
      </c>
      <c r="U71" s="50">
        <f t="shared" si="288"/>
        <v>0</v>
      </c>
      <c r="V71" s="50">
        <f t="shared" si="289"/>
        <v>0</v>
      </c>
      <c r="W71" s="50">
        <f t="shared" si="290"/>
        <v>6</v>
      </c>
      <c r="X71" s="53"/>
      <c r="Y71" s="50"/>
      <c r="Z71" s="38"/>
      <c r="AA71" s="38"/>
      <c r="AB71" s="38"/>
      <c r="AC71" s="38"/>
      <c r="AD71" s="38"/>
      <c r="AE71" s="38"/>
      <c r="AF71" s="50"/>
      <c r="AG71" s="50"/>
      <c r="AH71" s="50"/>
      <c r="AI71" s="50"/>
      <c r="AJ71" s="53"/>
      <c r="AK71" s="50"/>
      <c r="AL71" s="38"/>
      <c r="AM71" s="38"/>
      <c r="AN71" s="38"/>
      <c r="AO71" s="38"/>
      <c r="AP71" s="38"/>
      <c r="AQ71" s="38"/>
      <c r="AR71" s="50"/>
      <c r="AS71" s="50"/>
      <c r="AT71" s="50"/>
      <c r="AU71" s="50"/>
      <c r="AV71" s="61">
        <v>0</v>
      </c>
      <c r="AW71" s="50">
        <f t="shared" si="291"/>
        <v>0</v>
      </c>
      <c r="AX71" s="55"/>
      <c r="AY71" s="55"/>
      <c r="AZ71" s="55"/>
      <c r="BA71" s="55"/>
      <c r="BB71" s="55"/>
      <c r="BC71" s="55"/>
      <c r="BD71" s="32"/>
      <c r="BE71" s="32"/>
      <c r="BF71" s="32"/>
      <c r="BG71" s="32"/>
      <c r="BH71" s="61">
        <v>0</v>
      </c>
      <c r="BI71" s="50">
        <f t="shared" si="293"/>
        <v>0</v>
      </c>
      <c r="BJ71" s="55"/>
      <c r="BK71" s="55"/>
      <c r="BL71" s="55"/>
      <c r="BM71" s="55"/>
      <c r="BN71" s="55"/>
      <c r="BO71" s="55"/>
      <c r="BP71" s="32"/>
      <c r="BQ71" s="32"/>
      <c r="BR71" s="32"/>
      <c r="BS71" s="32"/>
      <c r="BT71" s="61">
        <v>0</v>
      </c>
      <c r="BU71" s="50">
        <f t="shared" si="295"/>
        <v>0</v>
      </c>
      <c r="BV71" s="55"/>
      <c r="BW71" s="55"/>
      <c r="BX71" s="55"/>
      <c r="BY71" s="55"/>
      <c r="BZ71" s="55"/>
      <c r="CA71" s="55"/>
      <c r="CB71" s="32"/>
      <c r="CC71" s="32"/>
      <c r="CD71" s="32"/>
      <c r="CE71" s="32"/>
      <c r="CF71" s="61">
        <v>12</v>
      </c>
      <c r="CG71" s="56">
        <f t="shared" si="297"/>
        <v>6</v>
      </c>
      <c r="CH71" s="55"/>
      <c r="CI71" s="55"/>
      <c r="CJ71" s="55"/>
      <c r="CK71" s="55"/>
      <c r="CL71" s="55"/>
      <c r="CM71" s="55">
        <v>6</v>
      </c>
      <c r="CN71" s="32"/>
      <c r="CO71" s="32"/>
      <c r="CP71" s="32"/>
      <c r="CQ71" s="32">
        <v>6</v>
      </c>
      <c r="CR71" s="58">
        <f t="shared" si="276"/>
        <v>12</v>
      </c>
      <c r="CS71" s="58" t="b">
        <f t="shared" si="277"/>
        <v>1</v>
      </c>
      <c r="CT71" s="99"/>
      <c r="CU71" s="99"/>
      <c r="CV71" s="99"/>
      <c r="CW71" s="99"/>
      <c r="CX71" s="100"/>
      <c r="CY71" s="101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</row>
    <row r="72" spans="1:146" s="22" customFormat="1" x14ac:dyDescent="0.25">
      <c r="A72" s="310" t="s">
        <v>327</v>
      </c>
      <c r="B72" s="312" t="s">
        <v>328</v>
      </c>
      <c r="C72" s="119"/>
      <c r="D72" s="118"/>
      <c r="E72" s="118"/>
      <c r="F72" s="118"/>
      <c r="G72" s="119"/>
      <c r="H72" s="119"/>
      <c r="I72" s="119"/>
      <c r="J72" s="59">
        <f t="shared" ref="J72:W72" si="303">SUM(J74:J77)</f>
        <v>204</v>
      </c>
      <c r="K72" s="59">
        <f t="shared" si="303"/>
        <v>142</v>
      </c>
      <c r="L72" s="59">
        <f t="shared" si="303"/>
        <v>62</v>
      </c>
      <c r="M72" s="59">
        <f t="shared" si="303"/>
        <v>90</v>
      </c>
      <c r="N72" s="59">
        <f t="shared" si="303"/>
        <v>0</v>
      </c>
      <c r="O72" s="59">
        <f t="shared" si="303"/>
        <v>36</v>
      </c>
      <c r="P72" s="59">
        <f t="shared" si="303"/>
        <v>48</v>
      </c>
      <c r="Q72" s="59">
        <f t="shared" si="303"/>
        <v>0</v>
      </c>
      <c r="R72" s="59">
        <f t="shared" si="303"/>
        <v>0</v>
      </c>
      <c r="S72" s="59">
        <f t="shared" si="303"/>
        <v>6</v>
      </c>
      <c r="T72" s="59">
        <f t="shared" si="303"/>
        <v>0</v>
      </c>
      <c r="U72" s="59">
        <f t="shared" si="303"/>
        <v>0</v>
      </c>
      <c r="V72" s="59">
        <f t="shared" si="303"/>
        <v>108</v>
      </c>
      <c r="W72" s="59">
        <f t="shared" si="303"/>
        <v>6</v>
      </c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>
        <f t="shared" ref="AV72:CQ72" si="304">SUM(AV74:AV77)</f>
        <v>0</v>
      </c>
      <c r="AW72" s="59">
        <f t="shared" si="304"/>
        <v>0</v>
      </c>
      <c r="AX72" s="59">
        <f t="shared" si="304"/>
        <v>0</v>
      </c>
      <c r="AY72" s="59">
        <f t="shared" si="304"/>
        <v>0</v>
      </c>
      <c r="AZ72" s="59">
        <f t="shared" si="304"/>
        <v>0</v>
      </c>
      <c r="BA72" s="59">
        <f t="shared" si="304"/>
        <v>0</v>
      </c>
      <c r="BB72" s="59">
        <f t="shared" si="304"/>
        <v>0</v>
      </c>
      <c r="BC72" s="59">
        <f t="shared" si="304"/>
        <v>0</v>
      </c>
      <c r="BD72" s="59">
        <f t="shared" si="304"/>
        <v>0</v>
      </c>
      <c r="BE72" s="59">
        <f t="shared" si="304"/>
        <v>0</v>
      </c>
      <c r="BF72" s="59">
        <f t="shared" si="304"/>
        <v>0</v>
      </c>
      <c r="BG72" s="59">
        <f t="shared" si="304"/>
        <v>0</v>
      </c>
      <c r="BH72" s="59">
        <f t="shared" si="304"/>
        <v>0</v>
      </c>
      <c r="BI72" s="59">
        <f t="shared" si="304"/>
        <v>0</v>
      </c>
      <c r="BJ72" s="59">
        <f t="shared" si="304"/>
        <v>0</v>
      </c>
      <c r="BK72" s="59">
        <f t="shared" si="304"/>
        <v>0</v>
      </c>
      <c r="BL72" s="59">
        <f t="shared" si="304"/>
        <v>0</v>
      </c>
      <c r="BM72" s="59">
        <f t="shared" si="304"/>
        <v>0</v>
      </c>
      <c r="BN72" s="59">
        <f t="shared" si="304"/>
        <v>0</v>
      </c>
      <c r="BO72" s="59">
        <f t="shared" si="304"/>
        <v>0</v>
      </c>
      <c r="BP72" s="59">
        <f t="shared" si="304"/>
        <v>0</v>
      </c>
      <c r="BQ72" s="59">
        <f t="shared" si="304"/>
        <v>0</v>
      </c>
      <c r="BR72" s="59">
        <f t="shared" si="304"/>
        <v>0</v>
      </c>
      <c r="BS72" s="59">
        <f t="shared" si="304"/>
        <v>0</v>
      </c>
      <c r="BT72" s="59">
        <f t="shared" si="304"/>
        <v>0</v>
      </c>
      <c r="BU72" s="59">
        <f t="shared" si="304"/>
        <v>0</v>
      </c>
      <c r="BV72" s="59">
        <f t="shared" si="304"/>
        <v>0</v>
      </c>
      <c r="BW72" s="59">
        <f t="shared" si="304"/>
        <v>0</v>
      </c>
      <c r="BX72" s="59">
        <f t="shared" si="304"/>
        <v>0</v>
      </c>
      <c r="BY72" s="59">
        <f t="shared" si="304"/>
        <v>0</v>
      </c>
      <c r="BZ72" s="59">
        <f t="shared" si="304"/>
        <v>0</v>
      </c>
      <c r="CA72" s="59">
        <f t="shared" si="304"/>
        <v>0</v>
      </c>
      <c r="CB72" s="59">
        <f t="shared" si="304"/>
        <v>0</v>
      </c>
      <c r="CC72" s="59">
        <f t="shared" si="304"/>
        <v>0</v>
      </c>
      <c r="CD72" s="59">
        <f t="shared" si="304"/>
        <v>0</v>
      </c>
      <c r="CE72" s="59">
        <f t="shared" si="304"/>
        <v>0</v>
      </c>
      <c r="CF72" s="59">
        <f t="shared" si="304"/>
        <v>204</v>
      </c>
      <c r="CG72" s="59">
        <f t="shared" si="304"/>
        <v>90</v>
      </c>
      <c r="CH72" s="59">
        <f t="shared" si="304"/>
        <v>0</v>
      </c>
      <c r="CI72" s="59">
        <f t="shared" si="304"/>
        <v>36</v>
      </c>
      <c r="CJ72" s="59">
        <f t="shared" si="304"/>
        <v>48</v>
      </c>
      <c r="CK72" s="59">
        <f t="shared" si="304"/>
        <v>0</v>
      </c>
      <c r="CL72" s="59">
        <f t="shared" si="304"/>
        <v>0</v>
      </c>
      <c r="CM72" s="59">
        <f t="shared" si="304"/>
        <v>6</v>
      </c>
      <c r="CN72" s="59">
        <f t="shared" si="304"/>
        <v>0</v>
      </c>
      <c r="CO72" s="59">
        <f t="shared" si="304"/>
        <v>0</v>
      </c>
      <c r="CP72" s="59">
        <f t="shared" si="304"/>
        <v>108</v>
      </c>
      <c r="CQ72" s="59">
        <f t="shared" si="304"/>
        <v>6</v>
      </c>
      <c r="CR72" s="58">
        <f t="shared" ref="CR72:CR83" si="305">X72+AJ72+AV72+BH72+BT72+CF72</f>
        <v>204</v>
      </c>
      <c r="CS72" s="58" t="b">
        <f t="shared" ref="CS72:CS83" si="306">CR72=J72</f>
        <v>1</v>
      </c>
      <c r="CT72" s="99"/>
      <c r="CU72" s="99"/>
      <c r="CV72" s="99"/>
      <c r="CW72" s="99"/>
      <c r="CX72" s="100"/>
      <c r="CY72" s="101"/>
      <c r="CZ72" s="76"/>
      <c r="DA72" s="76"/>
      <c r="DB72" s="76"/>
      <c r="DC72" s="76"/>
      <c r="DD72" s="76"/>
      <c r="DE72" s="76"/>
      <c r="DF72" s="76"/>
      <c r="DG72" s="76"/>
      <c r="DH72" s="76"/>
      <c r="DI72" s="76"/>
      <c r="DJ72" s="76"/>
      <c r="DK72" s="76"/>
      <c r="DL72" s="76"/>
      <c r="DM72" s="76"/>
      <c r="DN72" s="76"/>
      <c r="DO72" s="76"/>
      <c r="DP72" s="76"/>
      <c r="DQ72" s="76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</row>
    <row r="73" spans="1:146" s="22" customFormat="1" x14ac:dyDescent="0.25">
      <c r="A73" s="311"/>
      <c r="B73" s="313"/>
      <c r="C73" s="119"/>
      <c r="D73" s="118"/>
      <c r="E73" s="118"/>
      <c r="F73" s="118"/>
      <c r="G73" s="119"/>
      <c r="H73" s="119"/>
      <c r="I73" s="119"/>
      <c r="J73" s="59">
        <f t="shared" ref="J73:W73" si="307">J72-J75-J76</f>
        <v>96</v>
      </c>
      <c r="K73" s="59">
        <f t="shared" si="307"/>
        <v>70</v>
      </c>
      <c r="L73" s="59">
        <f t="shared" si="307"/>
        <v>26</v>
      </c>
      <c r="M73" s="59">
        <f t="shared" si="307"/>
        <v>90</v>
      </c>
      <c r="N73" s="59">
        <f t="shared" si="307"/>
        <v>0</v>
      </c>
      <c r="O73" s="59">
        <f t="shared" si="307"/>
        <v>36</v>
      </c>
      <c r="P73" s="59">
        <f t="shared" si="307"/>
        <v>48</v>
      </c>
      <c r="Q73" s="59">
        <f t="shared" si="307"/>
        <v>0</v>
      </c>
      <c r="R73" s="59">
        <f t="shared" si="307"/>
        <v>0</v>
      </c>
      <c r="S73" s="59">
        <f t="shared" si="307"/>
        <v>6</v>
      </c>
      <c r="T73" s="59">
        <f t="shared" si="307"/>
        <v>0</v>
      </c>
      <c r="U73" s="59">
        <f t="shared" si="307"/>
        <v>0</v>
      </c>
      <c r="V73" s="59">
        <f t="shared" si="307"/>
        <v>0</v>
      </c>
      <c r="W73" s="59">
        <f t="shared" si="307"/>
        <v>6</v>
      </c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>
        <f t="shared" ref="AV73:CQ73" si="308">AV72-AV75-AV76</f>
        <v>0</v>
      </c>
      <c r="AW73" s="59">
        <f t="shared" si="308"/>
        <v>0</v>
      </c>
      <c r="AX73" s="59">
        <f t="shared" si="308"/>
        <v>0</v>
      </c>
      <c r="AY73" s="59">
        <f t="shared" si="308"/>
        <v>0</v>
      </c>
      <c r="AZ73" s="59">
        <f t="shared" si="308"/>
        <v>0</v>
      </c>
      <c r="BA73" s="59">
        <f t="shared" si="308"/>
        <v>0</v>
      </c>
      <c r="BB73" s="59">
        <f t="shared" si="308"/>
        <v>0</v>
      </c>
      <c r="BC73" s="59">
        <f t="shared" si="308"/>
        <v>0</v>
      </c>
      <c r="BD73" s="59">
        <f t="shared" si="308"/>
        <v>0</v>
      </c>
      <c r="BE73" s="59">
        <f t="shared" si="308"/>
        <v>0</v>
      </c>
      <c r="BF73" s="59">
        <f t="shared" si="308"/>
        <v>0</v>
      </c>
      <c r="BG73" s="59">
        <f t="shared" si="308"/>
        <v>0</v>
      </c>
      <c r="BH73" s="59">
        <f t="shared" si="308"/>
        <v>0</v>
      </c>
      <c r="BI73" s="59">
        <f t="shared" si="308"/>
        <v>0</v>
      </c>
      <c r="BJ73" s="59">
        <f t="shared" si="308"/>
        <v>0</v>
      </c>
      <c r="BK73" s="59">
        <f t="shared" si="308"/>
        <v>0</v>
      </c>
      <c r="BL73" s="59">
        <f t="shared" si="308"/>
        <v>0</v>
      </c>
      <c r="BM73" s="59">
        <f t="shared" si="308"/>
        <v>0</v>
      </c>
      <c r="BN73" s="59">
        <f t="shared" si="308"/>
        <v>0</v>
      </c>
      <c r="BO73" s="59">
        <f t="shared" si="308"/>
        <v>0</v>
      </c>
      <c r="BP73" s="59">
        <f t="shared" si="308"/>
        <v>0</v>
      </c>
      <c r="BQ73" s="59">
        <f t="shared" si="308"/>
        <v>0</v>
      </c>
      <c r="BR73" s="59">
        <f t="shared" si="308"/>
        <v>0</v>
      </c>
      <c r="BS73" s="59">
        <f t="shared" si="308"/>
        <v>0</v>
      </c>
      <c r="BT73" s="59">
        <f t="shared" si="308"/>
        <v>0</v>
      </c>
      <c r="BU73" s="59">
        <f t="shared" si="308"/>
        <v>0</v>
      </c>
      <c r="BV73" s="59">
        <f t="shared" si="308"/>
        <v>0</v>
      </c>
      <c r="BW73" s="59">
        <f t="shared" si="308"/>
        <v>0</v>
      </c>
      <c r="BX73" s="59">
        <f t="shared" si="308"/>
        <v>0</v>
      </c>
      <c r="BY73" s="59">
        <f t="shared" si="308"/>
        <v>0</v>
      </c>
      <c r="BZ73" s="59">
        <f t="shared" si="308"/>
        <v>0</v>
      </c>
      <c r="CA73" s="59">
        <f t="shared" si="308"/>
        <v>0</v>
      </c>
      <c r="CB73" s="59">
        <f t="shared" si="308"/>
        <v>0</v>
      </c>
      <c r="CC73" s="59">
        <f t="shared" si="308"/>
        <v>0</v>
      </c>
      <c r="CD73" s="59">
        <f t="shared" si="308"/>
        <v>0</v>
      </c>
      <c r="CE73" s="59">
        <f t="shared" si="308"/>
        <v>0</v>
      </c>
      <c r="CF73" s="59">
        <f t="shared" si="308"/>
        <v>96</v>
      </c>
      <c r="CG73" s="59">
        <f t="shared" si="308"/>
        <v>90</v>
      </c>
      <c r="CH73" s="59">
        <f t="shared" si="308"/>
        <v>0</v>
      </c>
      <c r="CI73" s="59">
        <f t="shared" si="308"/>
        <v>36</v>
      </c>
      <c r="CJ73" s="59">
        <f t="shared" si="308"/>
        <v>48</v>
      </c>
      <c r="CK73" s="59">
        <f t="shared" si="308"/>
        <v>0</v>
      </c>
      <c r="CL73" s="59">
        <f t="shared" si="308"/>
        <v>0</v>
      </c>
      <c r="CM73" s="59">
        <f t="shared" si="308"/>
        <v>6</v>
      </c>
      <c r="CN73" s="59">
        <f t="shared" si="308"/>
        <v>0</v>
      </c>
      <c r="CO73" s="59">
        <f t="shared" si="308"/>
        <v>0</v>
      </c>
      <c r="CP73" s="59">
        <f t="shared" si="308"/>
        <v>0</v>
      </c>
      <c r="CQ73" s="59">
        <f t="shared" si="308"/>
        <v>6</v>
      </c>
      <c r="CR73" s="58">
        <f t="shared" si="305"/>
        <v>96</v>
      </c>
      <c r="CS73" s="58" t="b">
        <f t="shared" si="306"/>
        <v>1</v>
      </c>
      <c r="CT73" s="99"/>
      <c r="CU73" s="99"/>
      <c r="CV73" s="99"/>
      <c r="CW73" s="99"/>
      <c r="CX73" s="100"/>
      <c r="CY73" s="101"/>
      <c r="CZ73" s="76"/>
      <c r="DA73" s="76"/>
      <c r="DB73" s="76"/>
      <c r="DC73" s="76"/>
      <c r="DD73" s="76"/>
      <c r="DE73" s="76"/>
      <c r="DF73" s="76"/>
      <c r="DG73" s="76"/>
      <c r="DH73" s="76"/>
      <c r="DI73" s="76"/>
      <c r="DJ73" s="76"/>
      <c r="DK73" s="76"/>
      <c r="DL73" s="76"/>
      <c r="DM73" s="76"/>
      <c r="DN73" s="76"/>
      <c r="DO73" s="76"/>
      <c r="DP73" s="76"/>
      <c r="DQ73" s="76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</row>
    <row r="74" spans="1:146" s="22" customFormat="1" ht="30" x14ac:dyDescent="0.25">
      <c r="A74" s="75" t="s">
        <v>329</v>
      </c>
      <c r="B74" s="83" t="s">
        <v>343</v>
      </c>
      <c r="C74" s="111" t="str">
        <f>_xlfn.CONCAT(D74,",",E74,",",F74,", ",G74,", ",H74,", ",I74,"")</f>
        <v>,,, , , ДФК</v>
      </c>
      <c r="D74" s="110"/>
      <c r="E74" s="110"/>
      <c r="F74" s="344"/>
      <c r="G74" s="229"/>
      <c r="H74" s="229"/>
      <c r="I74" s="134" t="s">
        <v>295</v>
      </c>
      <c r="J74" s="53">
        <f t="shared" ref="J74:J77" si="309">K74+L74</f>
        <v>84</v>
      </c>
      <c r="K74" s="74">
        <v>64</v>
      </c>
      <c r="L74" s="74">
        <v>20</v>
      </c>
      <c r="M74" s="50">
        <f>AW74+BI74+BU74+CG74</f>
        <v>84</v>
      </c>
      <c r="N74" s="50">
        <f t="shared" ref="N74:N77" si="310">AX74+BJ74+BV74+CH74</f>
        <v>0</v>
      </c>
      <c r="O74" s="50">
        <f t="shared" ref="O74:O77" si="311">AY74+BK74+BW74+CI74</f>
        <v>36</v>
      </c>
      <c r="P74" s="50">
        <f t="shared" ref="P74:P77" si="312">AZ74+BL74+BX74+CJ74</f>
        <v>48</v>
      </c>
      <c r="Q74" s="50">
        <f t="shared" ref="Q74:Q77" si="313">BA74+BM74+BY74+CK74</f>
        <v>0</v>
      </c>
      <c r="R74" s="50">
        <f t="shared" ref="R74:R77" si="314">BB74+BN74+BZ74+CL74</f>
        <v>0</v>
      </c>
      <c r="S74" s="50">
        <f t="shared" ref="S74:S77" si="315">BC74+BO74+CA74+CM74</f>
        <v>0</v>
      </c>
      <c r="T74" s="50">
        <f t="shared" ref="T74:T77" si="316">BD74+BP74+CB74+CN74</f>
        <v>0</v>
      </c>
      <c r="U74" s="50">
        <f t="shared" ref="U74:U77" si="317">BE74+BQ74+CC74+CO74</f>
        <v>0</v>
      </c>
      <c r="V74" s="50">
        <f t="shared" ref="V74:V77" si="318">BF74+BR74+CD74+CP74</f>
        <v>0</v>
      </c>
      <c r="W74" s="50">
        <f t="shared" ref="W74:W77" si="319">BG74+BS74+CE74+CQ74</f>
        <v>0</v>
      </c>
      <c r="X74" s="53"/>
      <c r="Y74" s="50"/>
      <c r="Z74" s="38"/>
      <c r="AA74" s="38"/>
      <c r="AB74" s="38"/>
      <c r="AC74" s="38"/>
      <c r="AD74" s="38"/>
      <c r="AE74" s="38"/>
      <c r="AF74" s="50"/>
      <c r="AG74" s="50"/>
      <c r="AH74" s="50"/>
      <c r="AI74" s="50"/>
      <c r="AJ74" s="53"/>
      <c r="AK74" s="50"/>
      <c r="AL74" s="38"/>
      <c r="AM74" s="38"/>
      <c r="AN74" s="38"/>
      <c r="AO74" s="38"/>
      <c r="AP74" s="38"/>
      <c r="AQ74" s="38"/>
      <c r="AR74" s="50"/>
      <c r="AS74" s="50"/>
      <c r="AT74" s="50"/>
      <c r="AU74" s="50"/>
      <c r="AV74" s="61">
        <v>0</v>
      </c>
      <c r="AW74" s="50">
        <f t="shared" ref="AW74:AW77" si="320">AV74-BG74-BE74-BD74</f>
        <v>0</v>
      </c>
      <c r="AX74" s="55"/>
      <c r="AY74" s="55">
        <f t="shared" ref="AY74" si="321">AW74-AX74-AZ74-BA74-BB74-BC74</f>
        <v>0</v>
      </c>
      <c r="AZ74" s="55"/>
      <c r="BA74" s="55"/>
      <c r="BB74" s="55"/>
      <c r="BC74" s="55"/>
      <c r="BD74" s="32"/>
      <c r="BE74" s="32"/>
      <c r="BF74" s="32"/>
      <c r="BG74" s="32"/>
      <c r="BH74" s="61">
        <v>0</v>
      </c>
      <c r="BI74" s="50">
        <f t="shared" ref="BI74:BI77" si="322">BH74-BS74-BQ74-BP74</f>
        <v>0</v>
      </c>
      <c r="BJ74" s="55"/>
      <c r="BK74" s="55">
        <f t="shared" ref="BK74" si="323">BI74-BJ74-BL74-BM74-BN74-BO74</f>
        <v>0</v>
      </c>
      <c r="BL74" s="55"/>
      <c r="BM74" s="55"/>
      <c r="BN74" s="55"/>
      <c r="BO74" s="55"/>
      <c r="BP74" s="32"/>
      <c r="BQ74" s="32"/>
      <c r="BR74" s="32"/>
      <c r="BS74" s="32"/>
      <c r="BT74" s="61">
        <v>0</v>
      </c>
      <c r="BU74" s="50">
        <f t="shared" ref="BU74:BU77" si="324">BT74-CE74-CC74-CB74</f>
        <v>0</v>
      </c>
      <c r="BV74" s="55"/>
      <c r="BW74" s="55">
        <f t="shared" ref="BW74" si="325">BU74-BV74-BX74-BY74-BZ74-CA74</f>
        <v>0</v>
      </c>
      <c r="BX74" s="55"/>
      <c r="BY74" s="55"/>
      <c r="BZ74" s="55"/>
      <c r="CA74" s="55"/>
      <c r="CB74" s="32"/>
      <c r="CC74" s="32"/>
      <c r="CD74" s="32"/>
      <c r="CE74" s="32"/>
      <c r="CF74" s="61">
        <v>84</v>
      </c>
      <c r="CG74" s="56">
        <f t="shared" ref="CG74:CG77" si="326">CF74-CQ74-CO74-CN74-CP74</f>
        <v>84</v>
      </c>
      <c r="CH74" s="55"/>
      <c r="CI74" s="55">
        <f t="shared" ref="CI74" si="327">CG74-CH74-CJ74-CK74-CL74-CM74</f>
        <v>36</v>
      </c>
      <c r="CJ74" s="55">
        <v>48</v>
      </c>
      <c r="CK74" s="55"/>
      <c r="CL74" s="55"/>
      <c r="CM74" s="55"/>
      <c r="CN74" s="32"/>
      <c r="CO74" s="32"/>
      <c r="CP74" s="32"/>
      <c r="CQ74" s="32"/>
      <c r="CR74" s="58">
        <f t="shared" si="305"/>
        <v>84</v>
      </c>
      <c r="CS74" s="58" t="b">
        <f t="shared" si="306"/>
        <v>1</v>
      </c>
      <c r="CT74" s="99"/>
      <c r="CU74" s="99"/>
      <c r="CV74" s="99"/>
      <c r="CW74" s="99"/>
      <c r="CX74" s="100"/>
      <c r="CY74" s="101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</row>
    <row r="75" spans="1:146" s="22" customFormat="1" ht="45" x14ac:dyDescent="0.25">
      <c r="A75" s="228" t="s">
        <v>344</v>
      </c>
      <c r="B75" s="226" t="s">
        <v>330</v>
      </c>
      <c r="C75" s="111" t="str">
        <f t="shared" ref="C75:C77" si="328">_xlfn.CONCAT(D75,",",E75,",",F75,", ",G75,", ",H75,", ",I75,"")</f>
        <v>,,, , , З</v>
      </c>
      <c r="D75" s="224"/>
      <c r="E75" s="224"/>
      <c r="F75" s="340"/>
      <c r="G75" s="230"/>
      <c r="H75" s="230"/>
      <c r="I75" s="230" t="s">
        <v>129</v>
      </c>
      <c r="J75" s="53">
        <f t="shared" si="309"/>
        <v>36</v>
      </c>
      <c r="K75" s="63">
        <v>36</v>
      </c>
      <c r="L75" s="63"/>
      <c r="M75" s="62">
        <f>AW75+BI75+BU75+CG75</f>
        <v>0</v>
      </c>
      <c r="N75" s="62">
        <f t="shared" si="310"/>
        <v>0</v>
      </c>
      <c r="O75" s="62">
        <f t="shared" si="311"/>
        <v>0</v>
      </c>
      <c r="P75" s="62">
        <f t="shared" si="312"/>
        <v>0</v>
      </c>
      <c r="Q75" s="62">
        <f t="shared" si="313"/>
        <v>0</v>
      </c>
      <c r="R75" s="62">
        <f t="shared" si="314"/>
        <v>0</v>
      </c>
      <c r="S75" s="62">
        <f t="shared" si="315"/>
        <v>0</v>
      </c>
      <c r="T75" s="62">
        <f t="shared" si="316"/>
        <v>0</v>
      </c>
      <c r="U75" s="62">
        <f t="shared" si="317"/>
        <v>0</v>
      </c>
      <c r="V75" s="62">
        <f t="shared" si="318"/>
        <v>36</v>
      </c>
      <c r="W75" s="62">
        <f t="shared" si="319"/>
        <v>0</v>
      </c>
      <c r="X75" s="53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53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1">
        <v>0</v>
      </c>
      <c r="AW75" s="62">
        <f t="shared" ref="AW75:AW76" si="329">AV75-BG75-BE75-BD75-BF75</f>
        <v>0</v>
      </c>
      <c r="AX75" s="62"/>
      <c r="AY75" s="62"/>
      <c r="AZ75" s="62"/>
      <c r="BA75" s="62"/>
      <c r="BB75" s="62"/>
      <c r="BC75" s="62"/>
      <c r="BD75" s="63"/>
      <c r="BE75" s="63"/>
      <c r="BF75" s="63"/>
      <c r="BG75" s="63"/>
      <c r="BH75" s="61">
        <v>0</v>
      </c>
      <c r="BI75" s="62">
        <f t="shared" ref="BI75:BI76" si="330">BH75-BS75-BQ75-BP75-BR75</f>
        <v>0</v>
      </c>
      <c r="BJ75" s="62"/>
      <c r="BK75" s="62"/>
      <c r="BL75" s="62"/>
      <c r="BM75" s="62"/>
      <c r="BN75" s="62"/>
      <c r="BO75" s="62"/>
      <c r="BP75" s="63"/>
      <c r="BQ75" s="63"/>
      <c r="BR75" s="63"/>
      <c r="BS75" s="63"/>
      <c r="BT75" s="61">
        <v>0</v>
      </c>
      <c r="BU75" s="62">
        <f t="shared" ref="BU75:BU76" si="331">BT75-CE75-CC75-CB75-CD75</f>
        <v>0</v>
      </c>
      <c r="BV75" s="62"/>
      <c r="BW75" s="62"/>
      <c r="BX75" s="62"/>
      <c r="BY75" s="62"/>
      <c r="BZ75" s="62"/>
      <c r="CA75" s="62"/>
      <c r="CB75" s="63"/>
      <c r="CC75" s="63"/>
      <c r="CD75" s="63"/>
      <c r="CE75" s="63"/>
      <c r="CF75" s="61">
        <v>36</v>
      </c>
      <c r="CG75" s="62">
        <f t="shared" si="326"/>
        <v>0</v>
      </c>
      <c r="CH75" s="62"/>
      <c r="CI75" s="62"/>
      <c r="CJ75" s="62"/>
      <c r="CK75" s="62"/>
      <c r="CL75" s="62"/>
      <c r="CM75" s="62"/>
      <c r="CN75" s="63"/>
      <c r="CO75" s="63"/>
      <c r="CP75" s="63">
        <v>36</v>
      </c>
      <c r="CQ75" s="63"/>
      <c r="CR75" s="58">
        <f t="shared" si="305"/>
        <v>36</v>
      </c>
      <c r="CS75" s="58" t="b">
        <f t="shared" si="306"/>
        <v>1</v>
      </c>
      <c r="CT75" s="99"/>
      <c r="CU75" s="99"/>
      <c r="CV75" s="99"/>
      <c r="CW75" s="99"/>
      <c r="CX75" s="100"/>
      <c r="CY75" s="101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6"/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</row>
    <row r="76" spans="1:146" s="22" customFormat="1" ht="45" x14ac:dyDescent="0.25">
      <c r="A76" s="63" t="s">
        <v>345</v>
      </c>
      <c r="B76" s="227" t="s">
        <v>331</v>
      </c>
      <c r="C76" s="111" t="str">
        <f t="shared" si="328"/>
        <v>,,, , , З</v>
      </c>
      <c r="D76" s="224"/>
      <c r="E76" s="224"/>
      <c r="F76" s="340"/>
      <c r="G76" s="230"/>
      <c r="H76" s="230"/>
      <c r="I76" s="230" t="s">
        <v>129</v>
      </c>
      <c r="J76" s="53">
        <f t="shared" si="309"/>
        <v>72</v>
      </c>
      <c r="K76" s="63">
        <v>36</v>
      </c>
      <c r="L76" s="63">
        <v>36</v>
      </c>
      <c r="M76" s="62">
        <f>AW76+BI76+BU76+CG76</f>
        <v>0</v>
      </c>
      <c r="N76" s="62">
        <f t="shared" si="310"/>
        <v>0</v>
      </c>
      <c r="O76" s="62">
        <f t="shared" si="311"/>
        <v>0</v>
      </c>
      <c r="P76" s="62">
        <f t="shared" si="312"/>
        <v>0</v>
      </c>
      <c r="Q76" s="62">
        <f t="shared" si="313"/>
        <v>0</v>
      </c>
      <c r="R76" s="62">
        <f t="shared" si="314"/>
        <v>0</v>
      </c>
      <c r="S76" s="62">
        <f t="shared" si="315"/>
        <v>0</v>
      </c>
      <c r="T76" s="62">
        <f t="shared" si="316"/>
        <v>0</v>
      </c>
      <c r="U76" s="62">
        <f t="shared" si="317"/>
        <v>0</v>
      </c>
      <c r="V76" s="62">
        <f t="shared" si="318"/>
        <v>72</v>
      </c>
      <c r="W76" s="62">
        <f t="shared" si="319"/>
        <v>0</v>
      </c>
      <c r="X76" s="53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53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1">
        <v>0</v>
      </c>
      <c r="AW76" s="62">
        <f t="shared" si="329"/>
        <v>0</v>
      </c>
      <c r="AX76" s="62"/>
      <c r="AY76" s="62"/>
      <c r="AZ76" s="62"/>
      <c r="BA76" s="62"/>
      <c r="BB76" s="62"/>
      <c r="BC76" s="62"/>
      <c r="BD76" s="63"/>
      <c r="BE76" s="63"/>
      <c r="BF76" s="63"/>
      <c r="BG76" s="63"/>
      <c r="BH76" s="61">
        <v>0</v>
      </c>
      <c r="BI76" s="62">
        <f t="shared" si="330"/>
        <v>0</v>
      </c>
      <c r="BJ76" s="62"/>
      <c r="BK76" s="62"/>
      <c r="BL76" s="62"/>
      <c r="BM76" s="62"/>
      <c r="BN76" s="62"/>
      <c r="BO76" s="62"/>
      <c r="BP76" s="63"/>
      <c r="BQ76" s="63"/>
      <c r="BR76" s="63"/>
      <c r="BS76" s="63"/>
      <c r="BT76" s="61">
        <v>0</v>
      </c>
      <c r="BU76" s="62">
        <f t="shared" si="331"/>
        <v>0</v>
      </c>
      <c r="BV76" s="62"/>
      <c r="BW76" s="62"/>
      <c r="BX76" s="62"/>
      <c r="BY76" s="62"/>
      <c r="BZ76" s="62"/>
      <c r="CA76" s="62"/>
      <c r="CB76" s="63"/>
      <c r="CC76" s="63"/>
      <c r="CD76" s="63"/>
      <c r="CE76" s="63"/>
      <c r="CF76" s="61">
        <v>72</v>
      </c>
      <c r="CG76" s="62">
        <f t="shared" si="326"/>
        <v>0</v>
      </c>
      <c r="CH76" s="62"/>
      <c r="CI76" s="62"/>
      <c r="CJ76" s="62"/>
      <c r="CK76" s="62"/>
      <c r="CL76" s="62"/>
      <c r="CM76" s="62"/>
      <c r="CN76" s="63"/>
      <c r="CO76" s="63"/>
      <c r="CP76" s="63">
        <v>72</v>
      </c>
      <c r="CQ76" s="63"/>
      <c r="CR76" s="58">
        <f t="shared" si="305"/>
        <v>72</v>
      </c>
      <c r="CS76" s="58" t="b">
        <f t="shared" si="306"/>
        <v>1</v>
      </c>
      <c r="CT76" s="99"/>
      <c r="CU76" s="99"/>
      <c r="CV76" s="99"/>
      <c r="CW76" s="99"/>
      <c r="CX76" s="100"/>
      <c r="CY76" s="101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</row>
    <row r="77" spans="1:146" s="22" customFormat="1" x14ac:dyDescent="0.25">
      <c r="A77" s="57" t="s">
        <v>145</v>
      </c>
      <c r="B77" s="83" t="s">
        <v>223</v>
      </c>
      <c r="C77" s="111" t="str">
        <f t="shared" si="328"/>
        <v>,,, , , Э</v>
      </c>
      <c r="D77" s="110"/>
      <c r="E77" s="110"/>
      <c r="F77" s="344"/>
      <c r="G77" s="229"/>
      <c r="H77" s="229"/>
      <c r="I77" s="229" t="s">
        <v>126</v>
      </c>
      <c r="J77" s="53">
        <f t="shared" si="309"/>
        <v>12</v>
      </c>
      <c r="K77" s="32">
        <v>6</v>
      </c>
      <c r="L77" s="32">
        <v>6</v>
      </c>
      <c r="M77" s="50">
        <f>AW77+BI77+BU77+CG77</f>
        <v>6</v>
      </c>
      <c r="N77" s="50">
        <f t="shared" si="310"/>
        <v>0</v>
      </c>
      <c r="O77" s="50">
        <f t="shared" si="311"/>
        <v>0</v>
      </c>
      <c r="P77" s="50">
        <f t="shared" si="312"/>
        <v>0</v>
      </c>
      <c r="Q77" s="50">
        <f t="shared" si="313"/>
        <v>0</v>
      </c>
      <c r="R77" s="50">
        <f t="shared" si="314"/>
        <v>0</v>
      </c>
      <c r="S77" s="50">
        <f t="shared" si="315"/>
        <v>6</v>
      </c>
      <c r="T77" s="50">
        <f t="shared" si="316"/>
        <v>0</v>
      </c>
      <c r="U77" s="50">
        <f t="shared" si="317"/>
        <v>0</v>
      </c>
      <c r="V77" s="50">
        <f t="shared" si="318"/>
        <v>0</v>
      </c>
      <c r="W77" s="50">
        <f t="shared" si="319"/>
        <v>6</v>
      </c>
      <c r="X77" s="53"/>
      <c r="Y77" s="50"/>
      <c r="Z77" s="38"/>
      <c r="AA77" s="38"/>
      <c r="AB77" s="38"/>
      <c r="AC77" s="38"/>
      <c r="AD77" s="38"/>
      <c r="AE77" s="38"/>
      <c r="AF77" s="50"/>
      <c r="AG77" s="50"/>
      <c r="AH77" s="50"/>
      <c r="AI77" s="50"/>
      <c r="AJ77" s="53"/>
      <c r="AK77" s="50"/>
      <c r="AL77" s="38"/>
      <c r="AM77" s="38"/>
      <c r="AN77" s="38"/>
      <c r="AO77" s="38"/>
      <c r="AP77" s="38"/>
      <c r="AQ77" s="38"/>
      <c r="AR77" s="50"/>
      <c r="AS77" s="50"/>
      <c r="AT77" s="50"/>
      <c r="AU77" s="50"/>
      <c r="AV77" s="61">
        <v>0</v>
      </c>
      <c r="AW77" s="50">
        <f t="shared" si="320"/>
        <v>0</v>
      </c>
      <c r="AX77" s="55"/>
      <c r="AY77" s="55"/>
      <c r="AZ77" s="55"/>
      <c r="BA77" s="55"/>
      <c r="BB77" s="55"/>
      <c r="BC77" s="55"/>
      <c r="BD77" s="32"/>
      <c r="BE77" s="32"/>
      <c r="BF77" s="32"/>
      <c r="BG77" s="32"/>
      <c r="BH77" s="61">
        <v>0</v>
      </c>
      <c r="BI77" s="50">
        <f t="shared" si="322"/>
        <v>0</v>
      </c>
      <c r="BJ77" s="55"/>
      <c r="BK77" s="55"/>
      <c r="BL77" s="55"/>
      <c r="BM77" s="55"/>
      <c r="BN77" s="55"/>
      <c r="BO77" s="55"/>
      <c r="BP77" s="32"/>
      <c r="BQ77" s="32"/>
      <c r="BR77" s="32"/>
      <c r="BS77" s="32"/>
      <c r="BT77" s="61">
        <v>0</v>
      </c>
      <c r="BU77" s="50">
        <f t="shared" si="324"/>
        <v>0</v>
      </c>
      <c r="BV77" s="55"/>
      <c r="BW77" s="55"/>
      <c r="BX77" s="55"/>
      <c r="BY77" s="55"/>
      <c r="BZ77" s="55"/>
      <c r="CA77" s="55"/>
      <c r="CB77" s="32"/>
      <c r="CC77" s="32"/>
      <c r="CD77" s="32"/>
      <c r="CE77" s="32"/>
      <c r="CF77" s="61">
        <v>12</v>
      </c>
      <c r="CG77" s="56">
        <f t="shared" si="326"/>
        <v>6</v>
      </c>
      <c r="CH77" s="55"/>
      <c r="CI77" s="55"/>
      <c r="CJ77" s="55"/>
      <c r="CK77" s="55"/>
      <c r="CL77" s="55"/>
      <c r="CM77" s="55">
        <v>6</v>
      </c>
      <c r="CN77" s="32"/>
      <c r="CO77" s="32"/>
      <c r="CP77" s="32"/>
      <c r="CQ77" s="32">
        <v>6</v>
      </c>
      <c r="CR77" s="58">
        <f t="shared" si="305"/>
        <v>12</v>
      </c>
      <c r="CS77" s="58" t="b">
        <f t="shared" si="306"/>
        <v>1</v>
      </c>
      <c r="CT77" s="99"/>
      <c r="CU77" s="99"/>
      <c r="CV77" s="99"/>
      <c r="CW77" s="99"/>
      <c r="CX77" s="100"/>
      <c r="CY77" s="101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</row>
    <row r="78" spans="1:146" s="22" customFormat="1" ht="56.25" customHeight="1" x14ac:dyDescent="0.25">
      <c r="A78" s="314" t="s">
        <v>332</v>
      </c>
      <c r="B78" s="325" t="s">
        <v>334</v>
      </c>
      <c r="C78" s="119"/>
      <c r="D78" s="119"/>
      <c r="E78" s="119"/>
      <c r="F78" s="119"/>
      <c r="G78" s="119"/>
      <c r="H78" s="119"/>
      <c r="I78" s="119"/>
      <c r="J78" s="59">
        <f t="shared" ref="J78:W78" si="332">SUM(J80:J83)</f>
        <v>204</v>
      </c>
      <c r="K78" s="59">
        <f t="shared" si="332"/>
        <v>156</v>
      </c>
      <c r="L78" s="59">
        <f t="shared" si="332"/>
        <v>48</v>
      </c>
      <c r="M78" s="59">
        <f t="shared" si="332"/>
        <v>84</v>
      </c>
      <c r="N78" s="59">
        <f t="shared" si="332"/>
        <v>0</v>
      </c>
      <c r="O78" s="59">
        <f t="shared" si="332"/>
        <v>46</v>
      </c>
      <c r="P78" s="59">
        <f t="shared" si="332"/>
        <v>36</v>
      </c>
      <c r="Q78" s="59">
        <f t="shared" si="332"/>
        <v>0</v>
      </c>
      <c r="R78" s="59">
        <f t="shared" si="332"/>
        <v>0</v>
      </c>
      <c r="S78" s="59">
        <f t="shared" si="332"/>
        <v>2</v>
      </c>
      <c r="T78" s="59">
        <f t="shared" si="332"/>
        <v>6</v>
      </c>
      <c r="U78" s="59">
        <f t="shared" si="332"/>
        <v>0</v>
      </c>
      <c r="V78" s="59">
        <f t="shared" si="332"/>
        <v>108</v>
      </c>
      <c r="W78" s="59">
        <f t="shared" si="332"/>
        <v>6</v>
      </c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>
        <f t="shared" ref="AV78:CQ78" si="333">SUM(AV80:AV83)</f>
        <v>0</v>
      </c>
      <c r="AW78" s="59">
        <f t="shared" si="333"/>
        <v>0</v>
      </c>
      <c r="AX78" s="59">
        <f t="shared" si="333"/>
        <v>0</v>
      </c>
      <c r="AY78" s="59">
        <f t="shared" si="333"/>
        <v>0</v>
      </c>
      <c r="AZ78" s="59">
        <f t="shared" si="333"/>
        <v>0</v>
      </c>
      <c r="BA78" s="59">
        <f t="shared" si="333"/>
        <v>0</v>
      </c>
      <c r="BB78" s="59">
        <f t="shared" si="333"/>
        <v>0</v>
      </c>
      <c r="BC78" s="59">
        <f t="shared" si="333"/>
        <v>0</v>
      </c>
      <c r="BD78" s="59">
        <f t="shared" si="333"/>
        <v>0</v>
      </c>
      <c r="BE78" s="59">
        <f t="shared" si="333"/>
        <v>0</v>
      </c>
      <c r="BF78" s="59">
        <f t="shared" si="333"/>
        <v>0</v>
      </c>
      <c r="BG78" s="59">
        <f t="shared" si="333"/>
        <v>0</v>
      </c>
      <c r="BH78" s="59">
        <f t="shared" si="333"/>
        <v>204</v>
      </c>
      <c r="BI78" s="59">
        <f t="shared" si="333"/>
        <v>84</v>
      </c>
      <c r="BJ78" s="59">
        <f t="shared" si="333"/>
        <v>0</v>
      </c>
      <c r="BK78" s="59">
        <f t="shared" si="333"/>
        <v>46</v>
      </c>
      <c r="BL78" s="59">
        <f t="shared" si="333"/>
        <v>36</v>
      </c>
      <c r="BM78" s="59">
        <f t="shared" si="333"/>
        <v>0</v>
      </c>
      <c r="BN78" s="59">
        <f t="shared" si="333"/>
        <v>0</v>
      </c>
      <c r="BO78" s="59">
        <f t="shared" si="333"/>
        <v>2</v>
      </c>
      <c r="BP78" s="59">
        <f t="shared" si="333"/>
        <v>6</v>
      </c>
      <c r="BQ78" s="59">
        <f t="shared" si="333"/>
        <v>0</v>
      </c>
      <c r="BR78" s="59">
        <f t="shared" si="333"/>
        <v>108</v>
      </c>
      <c r="BS78" s="59">
        <f t="shared" si="333"/>
        <v>6</v>
      </c>
      <c r="BT78" s="59">
        <f t="shared" si="333"/>
        <v>0</v>
      </c>
      <c r="BU78" s="59">
        <f t="shared" si="333"/>
        <v>0</v>
      </c>
      <c r="BV78" s="59">
        <f t="shared" si="333"/>
        <v>0</v>
      </c>
      <c r="BW78" s="59">
        <f t="shared" si="333"/>
        <v>0</v>
      </c>
      <c r="BX78" s="59">
        <f t="shared" si="333"/>
        <v>0</v>
      </c>
      <c r="BY78" s="59">
        <f t="shared" si="333"/>
        <v>0</v>
      </c>
      <c r="BZ78" s="59">
        <f t="shared" si="333"/>
        <v>0</v>
      </c>
      <c r="CA78" s="59">
        <f t="shared" si="333"/>
        <v>0</v>
      </c>
      <c r="CB78" s="59">
        <f t="shared" si="333"/>
        <v>0</v>
      </c>
      <c r="CC78" s="59">
        <f t="shared" si="333"/>
        <v>0</v>
      </c>
      <c r="CD78" s="59">
        <f t="shared" si="333"/>
        <v>0</v>
      </c>
      <c r="CE78" s="59">
        <f t="shared" si="333"/>
        <v>0</v>
      </c>
      <c r="CF78" s="59">
        <f t="shared" si="333"/>
        <v>0</v>
      </c>
      <c r="CG78" s="59">
        <f t="shared" si="333"/>
        <v>0</v>
      </c>
      <c r="CH78" s="59">
        <f t="shared" si="333"/>
        <v>0</v>
      </c>
      <c r="CI78" s="59">
        <f t="shared" si="333"/>
        <v>0</v>
      </c>
      <c r="CJ78" s="59">
        <f t="shared" si="333"/>
        <v>0</v>
      </c>
      <c r="CK78" s="59">
        <f t="shared" si="333"/>
        <v>0</v>
      </c>
      <c r="CL78" s="59">
        <f t="shared" si="333"/>
        <v>0</v>
      </c>
      <c r="CM78" s="59">
        <f t="shared" si="333"/>
        <v>0</v>
      </c>
      <c r="CN78" s="59">
        <f t="shared" si="333"/>
        <v>0</v>
      </c>
      <c r="CO78" s="59">
        <f t="shared" si="333"/>
        <v>0</v>
      </c>
      <c r="CP78" s="59">
        <f t="shared" si="333"/>
        <v>0</v>
      </c>
      <c r="CQ78" s="59">
        <f t="shared" si="333"/>
        <v>0</v>
      </c>
      <c r="CR78" s="58">
        <f t="shared" si="305"/>
        <v>204</v>
      </c>
      <c r="CS78" s="58" t="b">
        <f t="shared" si="306"/>
        <v>1</v>
      </c>
      <c r="CT78" s="99"/>
      <c r="CU78" s="99"/>
      <c r="CV78" s="99"/>
      <c r="CW78" s="99"/>
      <c r="CX78" s="100"/>
      <c r="CY78" s="101"/>
      <c r="CZ78" s="76"/>
      <c r="DA78" s="76"/>
      <c r="DB78" s="76"/>
      <c r="DC78" s="76"/>
      <c r="DD78" s="76"/>
      <c r="DE78" s="76"/>
      <c r="DF78" s="76"/>
      <c r="DG78" s="76"/>
      <c r="DH78" s="76"/>
      <c r="DI78" s="76"/>
      <c r="DJ78" s="76"/>
      <c r="DK78" s="76"/>
      <c r="DL78" s="76"/>
      <c r="DM78" s="76"/>
      <c r="DN78" s="76"/>
      <c r="DO78" s="76"/>
      <c r="DP78" s="76"/>
      <c r="DQ78" s="76"/>
      <c r="DR78" s="76"/>
      <c r="DS78" s="76"/>
      <c r="DT78" s="76"/>
      <c r="DU78" s="76"/>
      <c r="DV78" s="76"/>
      <c r="DW78" s="76"/>
      <c r="DX78" s="76"/>
      <c r="DY78" s="76"/>
      <c r="DZ78" s="76"/>
      <c r="EA78" s="76"/>
      <c r="EB78" s="76"/>
      <c r="EC78" s="76"/>
      <c r="ED78" s="76"/>
      <c r="EE78" s="76"/>
      <c r="EF78" s="76"/>
      <c r="EG78" s="76"/>
      <c r="EH78" s="76"/>
      <c r="EI78" s="76"/>
      <c r="EJ78" s="76"/>
      <c r="EK78" s="76"/>
      <c r="EL78" s="76"/>
      <c r="EM78" s="76"/>
      <c r="EN78" s="76"/>
      <c r="EO78" s="76"/>
      <c r="EP78" s="76"/>
    </row>
    <row r="79" spans="1:146" s="22" customFormat="1" x14ac:dyDescent="0.25">
      <c r="A79" s="314"/>
      <c r="B79" s="325"/>
      <c r="C79" s="119"/>
      <c r="D79" s="119"/>
      <c r="E79" s="119"/>
      <c r="F79" s="119"/>
      <c r="G79" s="119"/>
      <c r="H79" s="119"/>
      <c r="I79" s="119"/>
      <c r="J79" s="59">
        <f t="shared" ref="J79:W79" si="334">J78-J81-J82</f>
        <v>96</v>
      </c>
      <c r="K79" s="59">
        <f t="shared" si="334"/>
        <v>84</v>
      </c>
      <c r="L79" s="59">
        <f t="shared" si="334"/>
        <v>12</v>
      </c>
      <c r="M79" s="59">
        <f t="shared" si="334"/>
        <v>84</v>
      </c>
      <c r="N79" s="59">
        <f t="shared" si="334"/>
        <v>0</v>
      </c>
      <c r="O79" s="59">
        <f t="shared" si="334"/>
        <v>46</v>
      </c>
      <c r="P79" s="59">
        <f t="shared" si="334"/>
        <v>36</v>
      </c>
      <c r="Q79" s="59">
        <f t="shared" si="334"/>
        <v>0</v>
      </c>
      <c r="R79" s="59">
        <f t="shared" si="334"/>
        <v>0</v>
      </c>
      <c r="S79" s="59">
        <f t="shared" si="334"/>
        <v>2</v>
      </c>
      <c r="T79" s="59">
        <f t="shared" si="334"/>
        <v>6</v>
      </c>
      <c r="U79" s="59">
        <f t="shared" si="334"/>
        <v>0</v>
      </c>
      <c r="V79" s="59">
        <f t="shared" si="334"/>
        <v>0</v>
      </c>
      <c r="W79" s="59">
        <f t="shared" si="334"/>
        <v>6</v>
      </c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>
        <f t="shared" ref="AV79:CQ79" si="335">AV78-AV81-AV82</f>
        <v>0</v>
      </c>
      <c r="AW79" s="59">
        <f t="shared" si="335"/>
        <v>0</v>
      </c>
      <c r="AX79" s="59">
        <f t="shared" si="335"/>
        <v>0</v>
      </c>
      <c r="AY79" s="59">
        <f t="shared" si="335"/>
        <v>0</v>
      </c>
      <c r="AZ79" s="59">
        <f t="shared" si="335"/>
        <v>0</v>
      </c>
      <c r="BA79" s="59">
        <f t="shared" si="335"/>
        <v>0</v>
      </c>
      <c r="BB79" s="59">
        <f t="shared" si="335"/>
        <v>0</v>
      </c>
      <c r="BC79" s="59">
        <f t="shared" si="335"/>
        <v>0</v>
      </c>
      <c r="BD79" s="59">
        <f t="shared" si="335"/>
        <v>0</v>
      </c>
      <c r="BE79" s="59">
        <f t="shared" si="335"/>
        <v>0</v>
      </c>
      <c r="BF79" s="59">
        <f t="shared" si="335"/>
        <v>0</v>
      </c>
      <c r="BG79" s="59">
        <f t="shared" si="335"/>
        <v>0</v>
      </c>
      <c r="BH79" s="59">
        <f t="shared" si="335"/>
        <v>96</v>
      </c>
      <c r="BI79" s="59">
        <f t="shared" si="335"/>
        <v>84</v>
      </c>
      <c r="BJ79" s="59">
        <f t="shared" si="335"/>
        <v>0</v>
      </c>
      <c r="BK79" s="59">
        <f t="shared" si="335"/>
        <v>46</v>
      </c>
      <c r="BL79" s="59">
        <f t="shared" si="335"/>
        <v>36</v>
      </c>
      <c r="BM79" s="59">
        <f t="shared" si="335"/>
        <v>0</v>
      </c>
      <c r="BN79" s="59">
        <f t="shared" si="335"/>
        <v>0</v>
      </c>
      <c r="BO79" s="59">
        <f t="shared" si="335"/>
        <v>2</v>
      </c>
      <c r="BP79" s="59">
        <f t="shared" si="335"/>
        <v>6</v>
      </c>
      <c r="BQ79" s="59">
        <f t="shared" si="335"/>
        <v>0</v>
      </c>
      <c r="BR79" s="59">
        <f t="shared" si="335"/>
        <v>0</v>
      </c>
      <c r="BS79" s="59">
        <f t="shared" si="335"/>
        <v>6</v>
      </c>
      <c r="BT79" s="59">
        <f t="shared" si="335"/>
        <v>0</v>
      </c>
      <c r="BU79" s="59">
        <f t="shared" si="335"/>
        <v>0</v>
      </c>
      <c r="BV79" s="59">
        <f t="shared" si="335"/>
        <v>0</v>
      </c>
      <c r="BW79" s="59">
        <f t="shared" si="335"/>
        <v>0</v>
      </c>
      <c r="BX79" s="59">
        <f t="shared" si="335"/>
        <v>0</v>
      </c>
      <c r="BY79" s="59">
        <f t="shared" si="335"/>
        <v>0</v>
      </c>
      <c r="BZ79" s="59">
        <f t="shared" si="335"/>
        <v>0</v>
      </c>
      <c r="CA79" s="59">
        <f t="shared" si="335"/>
        <v>0</v>
      </c>
      <c r="CB79" s="59">
        <f t="shared" si="335"/>
        <v>0</v>
      </c>
      <c r="CC79" s="59">
        <f t="shared" si="335"/>
        <v>0</v>
      </c>
      <c r="CD79" s="59">
        <f t="shared" si="335"/>
        <v>0</v>
      </c>
      <c r="CE79" s="59">
        <f t="shared" si="335"/>
        <v>0</v>
      </c>
      <c r="CF79" s="59">
        <f t="shared" si="335"/>
        <v>0</v>
      </c>
      <c r="CG79" s="59">
        <f t="shared" si="335"/>
        <v>0</v>
      </c>
      <c r="CH79" s="59">
        <f t="shared" si="335"/>
        <v>0</v>
      </c>
      <c r="CI79" s="59">
        <f t="shared" si="335"/>
        <v>0</v>
      </c>
      <c r="CJ79" s="59">
        <f t="shared" si="335"/>
        <v>0</v>
      </c>
      <c r="CK79" s="59">
        <f t="shared" si="335"/>
        <v>0</v>
      </c>
      <c r="CL79" s="59">
        <f t="shared" si="335"/>
        <v>0</v>
      </c>
      <c r="CM79" s="59">
        <f t="shared" si="335"/>
        <v>0</v>
      </c>
      <c r="CN79" s="59">
        <f t="shared" si="335"/>
        <v>0</v>
      </c>
      <c r="CO79" s="59">
        <f t="shared" si="335"/>
        <v>0</v>
      </c>
      <c r="CP79" s="59">
        <f t="shared" si="335"/>
        <v>0</v>
      </c>
      <c r="CQ79" s="59">
        <f t="shared" si="335"/>
        <v>0</v>
      </c>
      <c r="CR79" s="58">
        <f t="shared" si="305"/>
        <v>96</v>
      </c>
      <c r="CS79" s="58" t="b">
        <f t="shared" si="306"/>
        <v>1</v>
      </c>
      <c r="CT79" s="99"/>
      <c r="CU79" s="99"/>
      <c r="CV79" s="99"/>
      <c r="CW79" s="99"/>
      <c r="CX79" s="100"/>
      <c r="CY79" s="101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</row>
    <row r="80" spans="1:146" s="22" customFormat="1" ht="60" x14ac:dyDescent="0.25">
      <c r="A80" s="337" t="s">
        <v>333</v>
      </c>
      <c r="B80" s="83" t="s">
        <v>335</v>
      </c>
      <c r="C80" s="345" t="str">
        <f>_xlfn.CONCAT(D80,",",E80,",",F80,", ",G80,", ",H80,", ",I80,"")</f>
        <v xml:space="preserve">,,, ДФК, , </v>
      </c>
      <c r="D80" s="345"/>
      <c r="E80" s="345"/>
      <c r="F80" s="345"/>
      <c r="G80" s="345" t="s">
        <v>295</v>
      </c>
      <c r="H80" s="345"/>
      <c r="I80" s="223"/>
      <c r="J80" s="53">
        <f t="shared" ref="J80:J83" si="336">K80+L80</f>
        <v>88</v>
      </c>
      <c r="K80" s="74">
        <v>78</v>
      </c>
      <c r="L80" s="74">
        <v>10</v>
      </c>
      <c r="M80" s="50">
        <f>AW80+BI80+BU80+CG80</f>
        <v>82</v>
      </c>
      <c r="N80" s="50">
        <f t="shared" ref="N80:N83" si="337">AX80+BJ80+BV80+CH80</f>
        <v>0</v>
      </c>
      <c r="O80" s="50">
        <f t="shared" ref="O80:O83" si="338">AY80+BK80+BW80+CI80</f>
        <v>46</v>
      </c>
      <c r="P80" s="50">
        <f t="shared" ref="P80:P83" si="339">AZ80+BL80+BX80+CJ80</f>
        <v>36</v>
      </c>
      <c r="Q80" s="50">
        <f t="shared" ref="Q80:Q83" si="340">BA80+BM80+BY80+CK80</f>
        <v>0</v>
      </c>
      <c r="R80" s="50">
        <f t="shared" ref="R80:R83" si="341">BB80+BN80+BZ80+CL80</f>
        <v>0</v>
      </c>
      <c r="S80" s="50">
        <f t="shared" ref="S80:S83" si="342">BC80+BO80+CA80+CM80</f>
        <v>0</v>
      </c>
      <c r="T80" s="50">
        <f t="shared" ref="T80:T83" si="343">BD80+BP80+CB80+CN80</f>
        <v>6</v>
      </c>
      <c r="U80" s="50">
        <f t="shared" ref="U80:U83" si="344">BE80+BQ80+CC80+CO80</f>
        <v>0</v>
      </c>
      <c r="V80" s="50">
        <f t="shared" ref="V80:V83" si="345">BF80+BR80+CD80+CP80</f>
        <v>0</v>
      </c>
      <c r="W80" s="50">
        <f t="shared" ref="W80:W83" si="346">BG80+BS80+CE80+CQ80</f>
        <v>0</v>
      </c>
      <c r="X80" s="53"/>
      <c r="Y80" s="50"/>
      <c r="Z80" s="38"/>
      <c r="AA80" s="38"/>
      <c r="AB80" s="38"/>
      <c r="AC80" s="38"/>
      <c r="AD80" s="38"/>
      <c r="AE80" s="38"/>
      <c r="AF80" s="50"/>
      <c r="AG80" s="50"/>
      <c r="AH80" s="50"/>
      <c r="AI80" s="50"/>
      <c r="AJ80" s="53"/>
      <c r="AK80" s="50"/>
      <c r="AL80" s="38"/>
      <c r="AM80" s="38"/>
      <c r="AN80" s="38"/>
      <c r="AO80" s="38"/>
      <c r="AP80" s="38"/>
      <c r="AQ80" s="38"/>
      <c r="AR80" s="50"/>
      <c r="AS80" s="50"/>
      <c r="AT80" s="50"/>
      <c r="AU80" s="50"/>
      <c r="AV80" s="61">
        <v>0</v>
      </c>
      <c r="AW80" s="50">
        <f t="shared" ref="AW80:AW83" si="347">AV80-BG80-BE80-BD80</f>
        <v>0</v>
      </c>
      <c r="AX80" s="55"/>
      <c r="AY80" s="55">
        <f>AW80-AX80-AZ80-BA80-BB80-BC80</f>
        <v>0</v>
      </c>
      <c r="AZ80" s="55"/>
      <c r="BA80" s="55"/>
      <c r="BB80" s="55"/>
      <c r="BC80" s="55"/>
      <c r="BD80" s="32"/>
      <c r="BE80" s="32"/>
      <c r="BF80" s="32"/>
      <c r="BG80" s="32"/>
      <c r="BH80" s="61">
        <v>88</v>
      </c>
      <c r="BI80" s="50">
        <f t="shared" ref="BI80:BI83" si="348">BH80-BS80-BQ80-BP80</f>
        <v>82</v>
      </c>
      <c r="BJ80" s="55"/>
      <c r="BK80" s="55">
        <f>BI80-BJ80-BL80-BM80-BN80-BO80</f>
        <v>46</v>
      </c>
      <c r="BL80" s="55">
        <v>36</v>
      </c>
      <c r="BM80" s="55"/>
      <c r="BN80" s="55"/>
      <c r="BO80" s="55"/>
      <c r="BP80" s="32">
        <v>6</v>
      </c>
      <c r="BQ80" s="32"/>
      <c r="BR80" s="32"/>
      <c r="BS80" s="32"/>
      <c r="BT80" s="61">
        <v>0</v>
      </c>
      <c r="BU80" s="50">
        <f t="shared" ref="BU80:BU83" si="349">BT80-CE80-CC80-CB80</f>
        <v>0</v>
      </c>
      <c r="BV80" s="55"/>
      <c r="BW80" s="55">
        <f>BU80-BV80-BX80-BY80-BZ80-CA80</f>
        <v>0</v>
      </c>
      <c r="BX80" s="55"/>
      <c r="BY80" s="55"/>
      <c r="BZ80" s="55"/>
      <c r="CA80" s="55"/>
      <c r="CB80" s="32"/>
      <c r="CC80" s="32"/>
      <c r="CD80" s="32"/>
      <c r="CE80" s="32"/>
      <c r="CF80" s="61"/>
      <c r="CG80" s="56">
        <f t="shared" ref="CG80:CG83" si="350">CF80-CQ80-CO80-CN80-CP80</f>
        <v>0</v>
      </c>
      <c r="CH80" s="55"/>
      <c r="CI80" s="55">
        <f>CG80-CH80-CJ80-CK80-CL80-CM80</f>
        <v>0</v>
      </c>
      <c r="CJ80" s="55"/>
      <c r="CK80" s="55"/>
      <c r="CL80" s="55"/>
      <c r="CM80" s="55"/>
      <c r="CN80" s="32"/>
      <c r="CO80" s="32"/>
      <c r="CP80" s="32"/>
      <c r="CQ80" s="32"/>
      <c r="CR80" s="58">
        <f t="shared" si="305"/>
        <v>88</v>
      </c>
      <c r="CS80" s="58" t="b">
        <f t="shared" si="306"/>
        <v>1</v>
      </c>
      <c r="CT80" s="99"/>
      <c r="CU80" s="99"/>
      <c r="CV80" s="99"/>
      <c r="CW80" s="99"/>
      <c r="CX80" s="100"/>
      <c r="CY80" s="101"/>
      <c r="CZ80" s="76"/>
      <c r="DA80" s="76"/>
      <c r="DB80" s="76"/>
      <c r="DC80" s="76"/>
      <c r="DD80" s="76"/>
      <c r="DE80" s="76"/>
      <c r="DF80" s="76"/>
      <c r="DG80" s="76"/>
      <c r="DH80" s="76"/>
      <c r="DI80" s="76"/>
      <c r="DJ80" s="76"/>
      <c r="DK80" s="76"/>
      <c r="DL80" s="76"/>
      <c r="DM80" s="76"/>
      <c r="DN80" s="76"/>
      <c r="DO80" s="76"/>
      <c r="DP80" s="76"/>
      <c r="DQ80" s="76"/>
      <c r="DR80" s="76"/>
      <c r="DS80" s="76"/>
      <c r="DT80" s="76"/>
      <c r="DU80" s="76"/>
      <c r="DV80" s="76"/>
      <c r="DW80" s="76"/>
      <c r="DX80" s="76"/>
      <c r="DY80" s="76"/>
      <c r="DZ80" s="76"/>
      <c r="EA80" s="76"/>
      <c r="EB80" s="76"/>
      <c r="EC80" s="76"/>
      <c r="ED80" s="76"/>
      <c r="EE80" s="76"/>
      <c r="EF80" s="76"/>
      <c r="EG80" s="76"/>
      <c r="EH80" s="76"/>
      <c r="EI80" s="76"/>
      <c r="EJ80" s="76"/>
      <c r="EK80" s="76"/>
      <c r="EL80" s="76"/>
      <c r="EM80" s="76"/>
      <c r="EN80" s="76"/>
      <c r="EO80" s="76"/>
      <c r="EP80" s="76"/>
    </row>
    <row r="81" spans="1:146" s="22" customFormat="1" ht="90" x14ac:dyDescent="0.25">
      <c r="A81" s="63" t="s">
        <v>337</v>
      </c>
      <c r="B81" s="226" t="s">
        <v>336</v>
      </c>
      <c r="C81" s="345" t="str">
        <f t="shared" ref="C81:C83" si="351">_xlfn.CONCAT(D81,",",E81,",",F81,", ",G81,", ",H81,", ",I81,"")</f>
        <v xml:space="preserve">,,, З, , </v>
      </c>
      <c r="D81" s="346"/>
      <c r="E81" s="346"/>
      <c r="F81" s="346"/>
      <c r="G81" s="346" t="s">
        <v>129</v>
      </c>
      <c r="H81" s="346"/>
      <c r="I81" s="346"/>
      <c r="J81" s="53">
        <f t="shared" si="336"/>
        <v>36</v>
      </c>
      <c r="K81" s="63">
        <v>36</v>
      </c>
      <c r="L81" s="63"/>
      <c r="M81" s="62">
        <f>AW81+BI81+BU81+CG81</f>
        <v>0</v>
      </c>
      <c r="N81" s="62">
        <f t="shared" si="337"/>
        <v>0</v>
      </c>
      <c r="O81" s="62">
        <f t="shared" si="338"/>
        <v>0</v>
      </c>
      <c r="P81" s="62">
        <f t="shared" si="339"/>
        <v>0</v>
      </c>
      <c r="Q81" s="62">
        <f t="shared" si="340"/>
        <v>0</v>
      </c>
      <c r="R81" s="62">
        <f t="shared" si="341"/>
        <v>0</v>
      </c>
      <c r="S81" s="62">
        <f t="shared" si="342"/>
        <v>0</v>
      </c>
      <c r="T81" s="62">
        <f t="shared" si="343"/>
        <v>0</v>
      </c>
      <c r="U81" s="62">
        <f t="shared" si="344"/>
        <v>0</v>
      </c>
      <c r="V81" s="62">
        <f t="shared" si="345"/>
        <v>36</v>
      </c>
      <c r="W81" s="62">
        <f t="shared" si="346"/>
        <v>0</v>
      </c>
      <c r="X81" s="53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53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1">
        <v>0</v>
      </c>
      <c r="AW81" s="62">
        <f t="shared" ref="AW81:AW82" si="352">AV81-BG81-BE81-BD81-BF81</f>
        <v>0</v>
      </c>
      <c r="AX81" s="62"/>
      <c r="AY81" s="62"/>
      <c r="AZ81" s="62"/>
      <c r="BA81" s="62"/>
      <c r="BB81" s="62"/>
      <c r="BC81" s="62"/>
      <c r="BD81" s="63"/>
      <c r="BE81" s="63"/>
      <c r="BF81" s="63"/>
      <c r="BG81" s="63"/>
      <c r="BH81" s="61">
        <v>36</v>
      </c>
      <c r="BI81" s="62">
        <f t="shared" ref="BI81:BI82" si="353">BH81-BS81-BQ81-BP81-BR81</f>
        <v>0</v>
      </c>
      <c r="BJ81" s="62"/>
      <c r="BK81" s="62"/>
      <c r="BL81" s="62"/>
      <c r="BM81" s="62"/>
      <c r="BN81" s="62"/>
      <c r="BO81" s="62"/>
      <c r="BP81" s="63"/>
      <c r="BQ81" s="63"/>
      <c r="BR81" s="63">
        <v>36</v>
      </c>
      <c r="BS81" s="63"/>
      <c r="BT81" s="61">
        <v>0</v>
      </c>
      <c r="BU81" s="62">
        <f t="shared" ref="BU81:BU82" si="354">BT81-CE81-CC81-CB81-CD81</f>
        <v>0</v>
      </c>
      <c r="BV81" s="62"/>
      <c r="BW81" s="62"/>
      <c r="BX81" s="62"/>
      <c r="BY81" s="62"/>
      <c r="BZ81" s="62"/>
      <c r="CA81" s="62"/>
      <c r="CB81" s="63"/>
      <c r="CC81" s="63"/>
      <c r="CD81" s="63"/>
      <c r="CE81" s="63"/>
      <c r="CF81" s="61"/>
      <c r="CG81" s="62">
        <f t="shared" si="350"/>
        <v>0</v>
      </c>
      <c r="CH81" s="62"/>
      <c r="CI81" s="62"/>
      <c r="CJ81" s="62"/>
      <c r="CK81" s="62"/>
      <c r="CL81" s="62"/>
      <c r="CM81" s="62"/>
      <c r="CN81" s="63"/>
      <c r="CO81" s="63"/>
      <c r="CP81" s="63"/>
      <c r="CQ81" s="63"/>
      <c r="CR81" s="58">
        <f t="shared" si="305"/>
        <v>36</v>
      </c>
      <c r="CS81" s="58" t="b">
        <f t="shared" si="306"/>
        <v>1</v>
      </c>
      <c r="CT81" s="99"/>
      <c r="CU81" s="99"/>
      <c r="CV81" s="99"/>
      <c r="CW81" s="99"/>
      <c r="CX81" s="100"/>
      <c r="CY81" s="101"/>
      <c r="CZ81" s="76"/>
      <c r="DA81" s="76"/>
      <c r="DB81" s="76"/>
      <c r="DC81" s="76"/>
      <c r="DD81" s="76"/>
      <c r="DE81" s="76"/>
      <c r="DF81" s="76"/>
      <c r="DG81" s="76"/>
      <c r="DH81" s="76"/>
      <c r="DI81" s="76"/>
      <c r="DJ81" s="76"/>
      <c r="DK81" s="76"/>
      <c r="DL81" s="76"/>
      <c r="DM81" s="76"/>
      <c r="DN81" s="76"/>
      <c r="DO81" s="76"/>
      <c r="DP81" s="76"/>
      <c r="DQ81" s="76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</row>
    <row r="82" spans="1:146" s="22" customFormat="1" ht="90" x14ac:dyDescent="0.25">
      <c r="A82" s="63" t="s">
        <v>338</v>
      </c>
      <c r="B82" s="226" t="s">
        <v>339</v>
      </c>
      <c r="C82" s="345" t="str">
        <f t="shared" si="351"/>
        <v xml:space="preserve">,,, З, , </v>
      </c>
      <c r="D82" s="346"/>
      <c r="E82" s="346"/>
      <c r="F82" s="346"/>
      <c r="G82" s="347" t="s">
        <v>129</v>
      </c>
      <c r="H82" s="346"/>
      <c r="I82" s="346"/>
      <c r="J82" s="53">
        <f t="shared" si="336"/>
        <v>72</v>
      </c>
      <c r="K82" s="63">
        <v>36</v>
      </c>
      <c r="L82" s="63">
        <v>36</v>
      </c>
      <c r="M82" s="62">
        <f>AW82+BI82+BU82+CG82</f>
        <v>0</v>
      </c>
      <c r="N82" s="62">
        <f t="shared" si="337"/>
        <v>0</v>
      </c>
      <c r="O82" s="62">
        <f t="shared" si="338"/>
        <v>0</v>
      </c>
      <c r="P82" s="62">
        <f t="shared" si="339"/>
        <v>0</v>
      </c>
      <c r="Q82" s="62">
        <f t="shared" si="340"/>
        <v>0</v>
      </c>
      <c r="R82" s="62">
        <f t="shared" si="341"/>
        <v>0</v>
      </c>
      <c r="S82" s="62">
        <f t="shared" si="342"/>
        <v>0</v>
      </c>
      <c r="T82" s="62">
        <f t="shared" si="343"/>
        <v>0</v>
      </c>
      <c r="U82" s="62">
        <f t="shared" si="344"/>
        <v>0</v>
      </c>
      <c r="V82" s="62">
        <f t="shared" si="345"/>
        <v>72</v>
      </c>
      <c r="W82" s="62">
        <f t="shared" si="346"/>
        <v>0</v>
      </c>
      <c r="X82" s="53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53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1">
        <v>0</v>
      </c>
      <c r="AW82" s="62">
        <f t="shared" si="352"/>
        <v>0</v>
      </c>
      <c r="AX82" s="62"/>
      <c r="AY82" s="62"/>
      <c r="AZ82" s="62"/>
      <c r="BA82" s="62"/>
      <c r="BB82" s="62"/>
      <c r="BC82" s="62"/>
      <c r="BD82" s="63"/>
      <c r="BE82" s="63"/>
      <c r="BF82" s="63"/>
      <c r="BG82" s="63"/>
      <c r="BH82" s="61">
        <v>72</v>
      </c>
      <c r="BI82" s="62">
        <f t="shared" si="353"/>
        <v>0</v>
      </c>
      <c r="BJ82" s="62"/>
      <c r="BK82" s="62"/>
      <c r="BL82" s="62"/>
      <c r="BM82" s="62"/>
      <c r="BN82" s="62"/>
      <c r="BO82" s="62"/>
      <c r="BP82" s="63"/>
      <c r="BQ82" s="63"/>
      <c r="BR82" s="63">
        <v>72</v>
      </c>
      <c r="BS82" s="63"/>
      <c r="BT82" s="61">
        <v>0</v>
      </c>
      <c r="BU82" s="62">
        <f t="shared" si="354"/>
        <v>0</v>
      </c>
      <c r="BV82" s="62"/>
      <c r="BW82" s="62"/>
      <c r="BX82" s="62"/>
      <c r="BY82" s="62"/>
      <c r="BZ82" s="62"/>
      <c r="CA82" s="62"/>
      <c r="CB82" s="63"/>
      <c r="CC82" s="63"/>
      <c r="CD82" s="63"/>
      <c r="CE82" s="63"/>
      <c r="CF82" s="61"/>
      <c r="CG82" s="62">
        <f t="shared" si="350"/>
        <v>0</v>
      </c>
      <c r="CH82" s="62"/>
      <c r="CI82" s="62"/>
      <c r="CJ82" s="62"/>
      <c r="CK82" s="62"/>
      <c r="CL82" s="62"/>
      <c r="CM82" s="62"/>
      <c r="CN82" s="63"/>
      <c r="CO82" s="63"/>
      <c r="CP82" s="63"/>
      <c r="CQ82" s="63"/>
      <c r="CR82" s="58">
        <f t="shared" si="305"/>
        <v>72</v>
      </c>
      <c r="CS82" s="58" t="b">
        <f t="shared" si="306"/>
        <v>1</v>
      </c>
      <c r="CT82" s="99"/>
      <c r="CU82" s="99"/>
      <c r="CV82" s="99"/>
      <c r="CW82" s="99"/>
      <c r="CX82" s="100"/>
      <c r="CY82" s="101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</row>
    <row r="83" spans="1:146" s="22" customFormat="1" x14ac:dyDescent="0.25">
      <c r="A83" s="57" t="s">
        <v>145</v>
      </c>
      <c r="B83" s="83" t="s">
        <v>223</v>
      </c>
      <c r="C83" s="111" t="str">
        <f t="shared" si="351"/>
        <v xml:space="preserve">,,, Э, , </v>
      </c>
      <c r="D83" s="110"/>
      <c r="E83" s="110"/>
      <c r="F83" s="110"/>
      <c r="G83" s="111" t="s">
        <v>126</v>
      </c>
      <c r="H83" s="111"/>
      <c r="I83" s="111"/>
      <c r="J83" s="53">
        <f t="shared" si="336"/>
        <v>8</v>
      </c>
      <c r="K83" s="74">
        <v>6</v>
      </c>
      <c r="L83" s="74">
        <v>2</v>
      </c>
      <c r="M83" s="50">
        <f>AW83+BI83+BU83+CG83</f>
        <v>2</v>
      </c>
      <c r="N83" s="50">
        <f t="shared" si="337"/>
        <v>0</v>
      </c>
      <c r="O83" s="50">
        <f t="shared" si="338"/>
        <v>0</v>
      </c>
      <c r="P83" s="50">
        <f t="shared" si="339"/>
        <v>0</v>
      </c>
      <c r="Q83" s="50">
        <f t="shared" si="340"/>
        <v>0</v>
      </c>
      <c r="R83" s="50">
        <f t="shared" si="341"/>
        <v>0</v>
      </c>
      <c r="S83" s="50">
        <f t="shared" si="342"/>
        <v>2</v>
      </c>
      <c r="T83" s="50">
        <f t="shared" si="343"/>
        <v>0</v>
      </c>
      <c r="U83" s="50">
        <f t="shared" si="344"/>
        <v>0</v>
      </c>
      <c r="V83" s="50">
        <f t="shared" si="345"/>
        <v>0</v>
      </c>
      <c r="W83" s="50">
        <f t="shared" si="346"/>
        <v>6</v>
      </c>
      <c r="X83" s="53"/>
      <c r="Y83" s="50"/>
      <c r="Z83" s="38"/>
      <c r="AA83" s="38"/>
      <c r="AB83" s="38"/>
      <c r="AC83" s="38"/>
      <c r="AD83" s="38"/>
      <c r="AE83" s="38"/>
      <c r="AF83" s="50"/>
      <c r="AG83" s="50"/>
      <c r="AH83" s="50"/>
      <c r="AI83" s="50"/>
      <c r="AJ83" s="53"/>
      <c r="AK83" s="50"/>
      <c r="AL83" s="38"/>
      <c r="AM83" s="38"/>
      <c r="AN83" s="38"/>
      <c r="AO83" s="38"/>
      <c r="AP83" s="38"/>
      <c r="AQ83" s="38"/>
      <c r="AR83" s="50"/>
      <c r="AS83" s="50"/>
      <c r="AT83" s="50"/>
      <c r="AU83" s="50"/>
      <c r="AV83" s="61">
        <v>0</v>
      </c>
      <c r="AW83" s="50">
        <f t="shared" si="347"/>
        <v>0</v>
      </c>
      <c r="AX83" s="55"/>
      <c r="AY83" s="55">
        <f>AW83-AX83-AZ83-BA83-BB83-BC83</f>
        <v>0</v>
      </c>
      <c r="AZ83" s="55"/>
      <c r="BA83" s="55"/>
      <c r="BB83" s="55"/>
      <c r="BC83" s="55"/>
      <c r="BD83" s="32"/>
      <c r="BE83" s="32"/>
      <c r="BF83" s="32"/>
      <c r="BG83" s="32"/>
      <c r="BH83" s="61">
        <v>8</v>
      </c>
      <c r="BI83" s="50">
        <f t="shared" si="348"/>
        <v>2</v>
      </c>
      <c r="BJ83" s="55"/>
      <c r="BK83" s="55">
        <f>BI83-BJ83-BL83-BM83-BN83-BO83</f>
        <v>0</v>
      </c>
      <c r="BL83" s="55"/>
      <c r="BM83" s="55"/>
      <c r="BN83" s="55"/>
      <c r="BO83" s="55">
        <v>2</v>
      </c>
      <c r="BP83" s="32"/>
      <c r="BQ83" s="32"/>
      <c r="BR83" s="32"/>
      <c r="BS83" s="32">
        <v>6</v>
      </c>
      <c r="BT83" s="61">
        <v>0</v>
      </c>
      <c r="BU83" s="50">
        <f t="shared" si="349"/>
        <v>0</v>
      </c>
      <c r="BV83" s="55"/>
      <c r="BW83" s="55"/>
      <c r="BX83" s="55"/>
      <c r="BY83" s="55"/>
      <c r="BZ83" s="55"/>
      <c r="CA83" s="55"/>
      <c r="CB83" s="32"/>
      <c r="CC83" s="32"/>
      <c r="CD83" s="32"/>
      <c r="CE83" s="32"/>
      <c r="CF83" s="61"/>
      <c r="CG83" s="56">
        <f t="shared" si="350"/>
        <v>0</v>
      </c>
      <c r="CH83" s="55"/>
      <c r="CI83" s="55"/>
      <c r="CJ83" s="55"/>
      <c r="CK83" s="55"/>
      <c r="CL83" s="55"/>
      <c r="CM83" s="55"/>
      <c r="CN83" s="32"/>
      <c r="CO83" s="32"/>
      <c r="CP83" s="32"/>
      <c r="CQ83" s="32"/>
      <c r="CR83" s="58">
        <f t="shared" si="305"/>
        <v>8</v>
      </c>
      <c r="CS83" s="58" t="b">
        <f t="shared" si="306"/>
        <v>1</v>
      </c>
      <c r="CT83" s="99"/>
      <c r="CU83" s="99"/>
      <c r="CV83" s="99"/>
      <c r="CW83" s="99"/>
      <c r="CX83" s="100"/>
      <c r="CY83" s="101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</row>
    <row r="84" spans="1:146" s="25" customFormat="1" ht="40.5" customHeight="1" x14ac:dyDescent="0.25">
      <c r="A84" s="310" t="s">
        <v>326</v>
      </c>
      <c r="B84" s="312" t="s">
        <v>356</v>
      </c>
      <c r="C84" s="119"/>
      <c r="D84" s="118"/>
      <c r="E84" s="118"/>
      <c r="F84" s="118"/>
      <c r="G84" s="119"/>
      <c r="H84" s="119"/>
      <c r="I84" s="119"/>
      <c r="J84" s="59">
        <f>SUM(J86:J89)</f>
        <v>232</v>
      </c>
      <c r="K84" s="59">
        <f t="shared" ref="K84:CQ84" si="355">SUM(K86:K89)</f>
        <v>78</v>
      </c>
      <c r="L84" s="59">
        <f t="shared" si="355"/>
        <v>154</v>
      </c>
      <c r="M84" s="59">
        <f t="shared" si="355"/>
        <v>82</v>
      </c>
      <c r="N84" s="59">
        <f t="shared" si="355"/>
        <v>0</v>
      </c>
      <c r="O84" s="59">
        <f t="shared" si="355"/>
        <v>36</v>
      </c>
      <c r="P84" s="59">
        <f t="shared" si="355"/>
        <v>44</v>
      </c>
      <c r="Q84" s="59">
        <f t="shared" si="355"/>
        <v>0</v>
      </c>
      <c r="R84" s="59">
        <f t="shared" si="355"/>
        <v>0</v>
      </c>
      <c r="S84" s="59">
        <f t="shared" si="355"/>
        <v>2</v>
      </c>
      <c r="T84" s="59">
        <f t="shared" si="355"/>
        <v>0</v>
      </c>
      <c r="U84" s="59">
        <f t="shared" si="355"/>
        <v>0</v>
      </c>
      <c r="V84" s="59">
        <f t="shared" si="355"/>
        <v>144</v>
      </c>
      <c r="W84" s="59">
        <f t="shared" si="355"/>
        <v>6</v>
      </c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>
        <f t="shared" si="355"/>
        <v>0</v>
      </c>
      <c r="AW84" s="59">
        <f t="shared" si="355"/>
        <v>0</v>
      </c>
      <c r="AX84" s="59">
        <f t="shared" si="355"/>
        <v>0</v>
      </c>
      <c r="AY84" s="59">
        <f t="shared" si="355"/>
        <v>0</v>
      </c>
      <c r="AZ84" s="59">
        <f t="shared" si="355"/>
        <v>0</v>
      </c>
      <c r="BA84" s="59">
        <f t="shared" si="355"/>
        <v>0</v>
      </c>
      <c r="BB84" s="59">
        <f t="shared" si="355"/>
        <v>0</v>
      </c>
      <c r="BC84" s="59">
        <f t="shared" si="355"/>
        <v>0</v>
      </c>
      <c r="BD84" s="59">
        <f t="shared" si="355"/>
        <v>0</v>
      </c>
      <c r="BE84" s="59">
        <f t="shared" si="355"/>
        <v>0</v>
      </c>
      <c r="BF84" s="59">
        <f t="shared" si="355"/>
        <v>0</v>
      </c>
      <c r="BG84" s="59">
        <f t="shared" si="355"/>
        <v>0</v>
      </c>
      <c r="BH84" s="59">
        <f t="shared" si="355"/>
        <v>0</v>
      </c>
      <c r="BI84" s="59">
        <f t="shared" si="355"/>
        <v>0</v>
      </c>
      <c r="BJ84" s="59">
        <f t="shared" si="355"/>
        <v>0</v>
      </c>
      <c r="BK84" s="59">
        <f t="shared" si="355"/>
        <v>0</v>
      </c>
      <c r="BL84" s="59">
        <f t="shared" si="355"/>
        <v>0</v>
      </c>
      <c r="BM84" s="59">
        <f t="shared" si="355"/>
        <v>0</v>
      </c>
      <c r="BN84" s="59">
        <f t="shared" si="355"/>
        <v>0</v>
      </c>
      <c r="BO84" s="59">
        <f t="shared" si="355"/>
        <v>0</v>
      </c>
      <c r="BP84" s="59">
        <f t="shared" si="355"/>
        <v>0</v>
      </c>
      <c r="BQ84" s="59">
        <f t="shared" si="355"/>
        <v>0</v>
      </c>
      <c r="BR84" s="59">
        <f t="shared" si="355"/>
        <v>0</v>
      </c>
      <c r="BS84" s="59">
        <f t="shared" si="355"/>
        <v>0</v>
      </c>
      <c r="BT84" s="59">
        <f t="shared" si="355"/>
        <v>232</v>
      </c>
      <c r="BU84" s="59">
        <f t="shared" si="355"/>
        <v>82</v>
      </c>
      <c r="BV84" s="59">
        <f t="shared" si="355"/>
        <v>0</v>
      </c>
      <c r="BW84" s="59">
        <f t="shared" si="355"/>
        <v>36</v>
      </c>
      <c r="BX84" s="59">
        <f t="shared" si="355"/>
        <v>44</v>
      </c>
      <c r="BY84" s="59">
        <f t="shared" si="355"/>
        <v>0</v>
      </c>
      <c r="BZ84" s="59">
        <f t="shared" si="355"/>
        <v>0</v>
      </c>
      <c r="CA84" s="59">
        <f t="shared" si="355"/>
        <v>2</v>
      </c>
      <c r="CB84" s="59">
        <f t="shared" si="355"/>
        <v>0</v>
      </c>
      <c r="CC84" s="59">
        <f t="shared" si="355"/>
        <v>0</v>
      </c>
      <c r="CD84" s="59">
        <f t="shared" si="355"/>
        <v>144</v>
      </c>
      <c r="CE84" s="59">
        <f t="shared" si="355"/>
        <v>6</v>
      </c>
      <c r="CF84" s="59">
        <f t="shared" si="355"/>
        <v>0</v>
      </c>
      <c r="CG84" s="59">
        <f t="shared" si="355"/>
        <v>0</v>
      </c>
      <c r="CH84" s="59">
        <f t="shared" si="355"/>
        <v>0</v>
      </c>
      <c r="CI84" s="59">
        <f t="shared" si="355"/>
        <v>0</v>
      </c>
      <c r="CJ84" s="59">
        <f t="shared" si="355"/>
        <v>0</v>
      </c>
      <c r="CK84" s="59">
        <f t="shared" si="355"/>
        <v>0</v>
      </c>
      <c r="CL84" s="59">
        <f t="shared" si="355"/>
        <v>0</v>
      </c>
      <c r="CM84" s="59">
        <f t="shared" si="355"/>
        <v>0</v>
      </c>
      <c r="CN84" s="59">
        <f t="shared" si="355"/>
        <v>0</v>
      </c>
      <c r="CO84" s="59">
        <f t="shared" si="355"/>
        <v>0</v>
      </c>
      <c r="CP84" s="59">
        <f t="shared" si="355"/>
        <v>0</v>
      </c>
      <c r="CQ84" s="59">
        <f t="shared" si="355"/>
        <v>0</v>
      </c>
      <c r="CR84" s="58">
        <f t="shared" si="30"/>
        <v>232</v>
      </c>
      <c r="CS84" s="58" t="b">
        <f t="shared" si="31"/>
        <v>1</v>
      </c>
      <c r="CT84" s="99"/>
      <c r="CU84" s="99"/>
      <c r="CV84" s="99"/>
      <c r="CW84" s="99"/>
      <c r="CX84" s="100"/>
      <c r="CY84" s="101"/>
      <c r="CZ84" s="76"/>
      <c r="DA84" s="76"/>
      <c r="DB84" s="76"/>
      <c r="DC84" s="76"/>
      <c r="DD84" s="76"/>
      <c r="DE84" s="76"/>
      <c r="DF84" s="76"/>
      <c r="DG84" s="76"/>
      <c r="DH84" s="76"/>
      <c r="DI84" s="76"/>
      <c r="DJ84" s="76"/>
      <c r="DK84" s="76"/>
      <c r="DL84" s="76"/>
      <c r="DM84" s="76"/>
      <c r="DN84" s="76"/>
      <c r="DO84" s="76"/>
      <c r="DP84" s="76"/>
      <c r="DQ84" s="76"/>
      <c r="DR84" s="76"/>
      <c r="DS84" s="76"/>
      <c r="DT84" s="76"/>
      <c r="DU84" s="76"/>
      <c r="DV84" s="76"/>
      <c r="DW84" s="76"/>
      <c r="DX84" s="76"/>
      <c r="DY84" s="76"/>
      <c r="DZ84" s="76"/>
      <c r="EA84" s="76"/>
      <c r="EB84" s="76"/>
      <c r="EC84" s="76"/>
      <c r="ED84" s="76"/>
      <c r="EE84" s="76"/>
      <c r="EF84" s="76"/>
      <c r="EG84" s="76"/>
      <c r="EH84" s="76"/>
      <c r="EI84" s="76"/>
      <c r="EJ84" s="76"/>
      <c r="EK84" s="76"/>
      <c r="EL84" s="76"/>
      <c r="EM84" s="76"/>
      <c r="EN84" s="76"/>
      <c r="EO84" s="76"/>
      <c r="EP84" s="76"/>
    </row>
    <row r="85" spans="1:146" s="25" customFormat="1" ht="15.75" customHeight="1" x14ac:dyDescent="0.25">
      <c r="A85" s="311"/>
      <c r="B85" s="313"/>
      <c r="C85" s="119"/>
      <c r="D85" s="118"/>
      <c r="E85" s="118"/>
      <c r="F85" s="118"/>
      <c r="G85" s="119"/>
      <c r="H85" s="119"/>
      <c r="I85" s="119"/>
      <c r="J85" s="59">
        <f>J84-J87-J88</f>
        <v>88</v>
      </c>
      <c r="K85" s="59">
        <f t="shared" ref="K85:CQ85" si="356">K84-K87-K88</f>
        <v>78</v>
      </c>
      <c r="L85" s="59">
        <f t="shared" si="356"/>
        <v>10</v>
      </c>
      <c r="M85" s="59">
        <f t="shared" si="356"/>
        <v>82</v>
      </c>
      <c r="N85" s="59">
        <f t="shared" si="356"/>
        <v>0</v>
      </c>
      <c r="O85" s="59">
        <f t="shared" si="356"/>
        <v>36</v>
      </c>
      <c r="P85" s="59">
        <f t="shared" si="356"/>
        <v>44</v>
      </c>
      <c r="Q85" s="59">
        <f t="shared" si="356"/>
        <v>0</v>
      </c>
      <c r="R85" s="59">
        <f t="shared" si="356"/>
        <v>0</v>
      </c>
      <c r="S85" s="59">
        <f t="shared" si="356"/>
        <v>2</v>
      </c>
      <c r="T85" s="59">
        <f t="shared" si="356"/>
        <v>0</v>
      </c>
      <c r="U85" s="59">
        <f t="shared" si="356"/>
        <v>0</v>
      </c>
      <c r="V85" s="59">
        <f t="shared" si="356"/>
        <v>0</v>
      </c>
      <c r="W85" s="59">
        <f t="shared" si="356"/>
        <v>6</v>
      </c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>
        <f t="shared" si="356"/>
        <v>0</v>
      </c>
      <c r="AW85" s="59">
        <f t="shared" si="356"/>
        <v>0</v>
      </c>
      <c r="AX85" s="59">
        <f t="shared" si="356"/>
        <v>0</v>
      </c>
      <c r="AY85" s="59">
        <f t="shared" si="356"/>
        <v>0</v>
      </c>
      <c r="AZ85" s="59">
        <f t="shared" si="356"/>
        <v>0</v>
      </c>
      <c r="BA85" s="59">
        <f t="shared" si="356"/>
        <v>0</v>
      </c>
      <c r="BB85" s="59">
        <f t="shared" si="356"/>
        <v>0</v>
      </c>
      <c r="BC85" s="59">
        <f t="shared" si="356"/>
        <v>0</v>
      </c>
      <c r="BD85" s="59">
        <f t="shared" si="356"/>
        <v>0</v>
      </c>
      <c r="BE85" s="59">
        <f t="shared" si="356"/>
        <v>0</v>
      </c>
      <c r="BF85" s="59">
        <f t="shared" si="356"/>
        <v>0</v>
      </c>
      <c r="BG85" s="59">
        <f t="shared" si="356"/>
        <v>0</v>
      </c>
      <c r="BH85" s="59">
        <f t="shared" si="356"/>
        <v>0</v>
      </c>
      <c r="BI85" s="59">
        <f t="shared" si="356"/>
        <v>0</v>
      </c>
      <c r="BJ85" s="59">
        <f t="shared" si="356"/>
        <v>0</v>
      </c>
      <c r="BK85" s="59">
        <f t="shared" si="356"/>
        <v>0</v>
      </c>
      <c r="BL85" s="59">
        <f t="shared" si="356"/>
        <v>0</v>
      </c>
      <c r="BM85" s="59">
        <f t="shared" si="356"/>
        <v>0</v>
      </c>
      <c r="BN85" s="59">
        <f t="shared" si="356"/>
        <v>0</v>
      </c>
      <c r="BO85" s="59">
        <f t="shared" si="356"/>
        <v>0</v>
      </c>
      <c r="BP85" s="59">
        <f t="shared" si="356"/>
        <v>0</v>
      </c>
      <c r="BQ85" s="59">
        <f t="shared" si="356"/>
        <v>0</v>
      </c>
      <c r="BR85" s="59">
        <f t="shared" si="356"/>
        <v>0</v>
      </c>
      <c r="BS85" s="59">
        <f t="shared" si="356"/>
        <v>0</v>
      </c>
      <c r="BT85" s="59">
        <f t="shared" si="356"/>
        <v>88</v>
      </c>
      <c r="BU85" s="59">
        <f t="shared" si="356"/>
        <v>82</v>
      </c>
      <c r="BV85" s="59">
        <f t="shared" si="356"/>
        <v>0</v>
      </c>
      <c r="BW85" s="59">
        <f t="shared" si="356"/>
        <v>36</v>
      </c>
      <c r="BX85" s="59">
        <f t="shared" si="356"/>
        <v>44</v>
      </c>
      <c r="BY85" s="59">
        <f t="shared" si="356"/>
        <v>0</v>
      </c>
      <c r="BZ85" s="59">
        <f t="shared" si="356"/>
        <v>0</v>
      </c>
      <c r="CA85" s="59">
        <f t="shared" si="356"/>
        <v>2</v>
      </c>
      <c r="CB85" s="59">
        <f t="shared" si="356"/>
        <v>0</v>
      </c>
      <c r="CC85" s="59">
        <f t="shared" si="356"/>
        <v>0</v>
      </c>
      <c r="CD85" s="59">
        <f t="shared" si="356"/>
        <v>0</v>
      </c>
      <c r="CE85" s="59">
        <f t="shared" si="356"/>
        <v>6</v>
      </c>
      <c r="CF85" s="59">
        <f t="shared" si="356"/>
        <v>0</v>
      </c>
      <c r="CG85" s="59">
        <f t="shared" si="356"/>
        <v>0</v>
      </c>
      <c r="CH85" s="59">
        <f t="shared" si="356"/>
        <v>0</v>
      </c>
      <c r="CI85" s="59">
        <f t="shared" si="356"/>
        <v>0</v>
      </c>
      <c r="CJ85" s="59">
        <f t="shared" si="356"/>
        <v>0</v>
      </c>
      <c r="CK85" s="59">
        <f t="shared" si="356"/>
        <v>0</v>
      </c>
      <c r="CL85" s="59">
        <f t="shared" si="356"/>
        <v>0</v>
      </c>
      <c r="CM85" s="59">
        <f t="shared" si="356"/>
        <v>0</v>
      </c>
      <c r="CN85" s="59">
        <f t="shared" si="356"/>
        <v>0</v>
      </c>
      <c r="CO85" s="59">
        <f t="shared" si="356"/>
        <v>0</v>
      </c>
      <c r="CP85" s="59">
        <f t="shared" si="356"/>
        <v>0</v>
      </c>
      <c r="CQ85" s="59">
        <f t="shared" si="356"/>
        <v>0</v>
      </c>
      <c r="CR85" s="58">
        <f t="shared" si="30"/>
        <v>88</v>
      </c>
      <c r="CS85" s="58" t="b">
        <f t="shared" si="31"/>
        <v>1</v>
      </c>
      <c r="CT85" s="99"/>
      <c r="CU85" s="99"/>
      <c r="CV85" s="99"/>
      <c r="CW85" s="99"/>
      <c r="CX85" s="100"/>
      <c r="CY85" s="101"/>
      <c r="CZ85" s="76"/>
      <c r="DA85" s="76"/>
      <c r="DB85" s="76"/>
      <c r="DC85" s="76"/>
      <c r="DD85" s="76"/>
      <c r="DE85" s="76"/>
      <c r="DF85" s="76"/>
      <c r="DG85" s="76"/>
      <c r="DH85" s="76"/>
      <c r="DI85" s="76"/>
      <c r="DJ85" s="76"/>
      <c r="DK85" s="76"/>
      <c r="DL85" s="76"/>
      <c r="DM85" s="76"/>
      <c r="DN85" s="76"/>
      <c r="DO85" s="76"/>
      <c r="DP85" s="76"/>
      <c r="DQ85" s="76"/>
      <c r="DR85" s="76"/>
      <c r="DS85" s="76"/>
      <c r="DT85" s="76"/>
      <c r="DU85" s="76"/>
      <c r="DV85" s="76"/>
      <c r="DW85" s="76"/>
      <c r="DX85" s="76"/>
      <c r="DY85" s="76"/>
      <c r="DZ85" s="76"/>
      <c r="EA85" s="76"/>
      <c r="EB85" s="76"/>
      <c r="EC85" s="76"/>
      <c r="ED85" s="76"/>
      <c r="EE85" s="76"/>
      <c r="EF85" s="76"/>
      <c r="EG85" s="76"/>
      <c r="EH85" s="76"/>
      <c r="EI85" s="76"/>
      <c r="EJ85" s="76"/>
      <c r="EK85" s="76"/>
      <c r="EL85" s="76"/>
      <c r="EM85" s="76"/>
      <c r="EN85" s="76"/>
      <c r="EO85" s="76"/>
      <c r="EP85" s="76"/>
    </row>
    <row r="86" spans="1:146" s="22" customFormat="1" ht="30" x14ac:dyDescent="0.25">
      <c r="A86" s="334" t="s">
        <v>353</v>
      </c>
      <c r="B86" s="332" t="s">
        <v>359</v>
      </c>
      <c r="C86" s="111" t="str">
        <f>_xlfn.CONCAT(D86,",",E86,",",F86,", ",G86,", ",H86,", ",I86,"")</f>
        <v xml:space="preserve">,,, , ДФК, </v>
      </c>
      <c r="D86" s="111"/>
      <c r="E86" s="111"/>
      <c r="F86" s="348"/>
      <c r="G86" s="134"/>
      <c r="H86" s="111" t="s">
        <v>295</v>
      </c>
      <c r="I86" s="111"/>
      <c r="J86" s="53">
        <f t="shared" si="7"/>
        <v>80</v>
      </c>
      <c r="K86" s="32">
        <v>72</v>
      </c>
      <c r="L86" s="32">
        <v>8</v>
      </c>
      <c r="M86" s="50">
        <f>AW86+BI86+BU86+CG86</f>
        <v>80</v>
      </c>
      <c r="N86" s="50">
        <f t="shared" ref="N86:W87" si="357">AX86+BJ86+BV86+CH86</f>
        <v>0</v>
      </c>
      <c r="O86" s="50">
        <f t="shared" si="357"/>
        <v>36</v>
      </c>
      <c r="P86" s="50">
        <f t="shared" si="357"/>
        <v>44</v>
      </c>
      <c r="Q86" s="50">
        <f t="shared" si="357"/>
        <v>0</v>
      </c>
      <c r="R86" s="50">
        <f t="shared" si="357"/>
        <v>0</v>
      </c>
      <c r="S86" s="50">
        <f t="shared" si="357"/>
        <v>0</v>
      </c>
      <c r="T86" s="50">
        <f t="shared" si="357"/>
        <v>0</v>
      </c>
      <c r="U86" s="50">
        <f t="shared" si="357"/>
        <v>0</v>
      </c>
      <c r="V86" s="50">
        <f t="shared" si="357"/>
        <v>0</v>
      </c>
      <c r="W86" s="50">
        <f t="shared" si="357"/>
        <v>0</v>
      </c>
      <c r="X86" s="53"/>
      <c r="Y86" s="50"/>
      <c r="Z86" s="38"/>
      <c r="AA86" s="38"/>
      <c r="AB86" s="38"/>
      <c r="AC86" s="38"/>
      <c r="AD86" s="38"/>
      <c r="AE86" s="38"/>
      <c r="AF86" s="50"/>
      <c r="AG86" s="50"/>
      <c r="AH86" s="50"/>
      <c r="AI86" s="50"/>
      <c r="AJ86" s="53"/>
      <c r="AK86" s="50"/>
      <c r="AL86" s="38"/>
      <c r="AM86" s="38"/>
      <c r="AN86" s="38"/>
      <c r="AO86" s="38"/>
      <c r="AP86" s="38"/>
      <c r="AQ86" s="38"/>
      <c r="AR86" s="50"/>
      <c r="AS86" s="50"/>
      <c r="AT86" s="50"/>
      <c r="AU86" s="50"/>
      <c r="AV86" s="61">
        <v>0</v>
      </c>
      <c r="AW86" s="50">
        <f t="shared" ref="AW86:AW89" si="358">AV86-BG86-BE86-BD86</f>
        <v>0</v>
      </c>
      <c r="AX86" s="55"/>
      <c r="AY86" s="55">
        <f>AW86-AX86-AZ86-BA86-BB86-BC86</f>
        <v>0</v>
      </c>
      <c r="AZ86" s="55"/>
      <c r="BA86" s="55"/>
      <c r="BB86" s="55"/>
      <c r="BC86" s="55"/>
      <c r="BD86" s="32"/>
      <c r="BE86" s="32"/>
      <c r="BF86" s="32"/>
      <c r="BG86" s="32"/>
      <c r="BH86" s="61"/>
      <c r="BI86" s="50">
        <f t="shared" ref="BI86" si="359">BH86-BS86-BQ86-BP86</f>
        <v>0</v>
      </c>
      <c r="BJ86" s="55"/>
      <c r="BK86" s="55">
        <f>BI86-BJ86-BL86-BM86-BN86-BO86</f>
        <v>0</v>
      </c>
      <c r="BL86" s="55"/>
      <c r="BM86" s="55"/>
      <c r="BN86" s="55"/>
      <c r="BO86" s="55"/>
      <c r="BP86" s="32"/>
      <c r="BQ86" s="32"/>
      <c r="BR86" s="32"/>
      <c r="BS86" s="32"/>
      <c r="BT86" s="61">
        <v>80</v>
      </c>
      <c r="BU86" s="50">
        <f t="shared" ref="BU86" si="360">BT86-CE86-CC86-CB86</f>
        <v>80</v>
      </c>
      <c r="BV86" s="55"/>
      <c r="BW86" s="55">
        <f>BU86-BV86-BX86-BY86-BZ86-CA86</f>
        <v>36</v>
      </c>
      <c r="BX86" s="55">
        <v>44</v>
      </c>
      <c r="BY86" s="55"/>
      <c r="BZ86" s="55"/>
      <c r="CA86" s="55"/>
      <c r="CB86" s="32"/>
      <c r="CC86" s="32"/>
      <c r="CD86" s="32"/>
      <c r="CE86" s="32"/>
      <c r="CF86" s="61">
        <v>0</v>
      </c>
      <c r="CG86" s="56">
        <f>CF86-CQ86-CO86-CN86-CP86</f>
        <v>0</v>
      </c>
      <c r="CH86" s="55"/>
      <c r="CI86" s="55">
        <f>CG86-CH86-CJ86-CK86-CL86-CM86</f>
        <v>0</v>
      </c>
      <c r="CJ86" s="55"/>
      <c r="CK86" s="55"/>
      <c r="CL86" s="55"/>
      <c r="CM86" s="55"/>
      <c r="CN86" s="32"/>
      <c r="CO86" s="32"/>
      <c r="CP86" s="32"/>
      <c r="CQ86" s="32"/>
      <c r="CR86" s="58">
        <f t="shared" si="30"/>
        <v>80</v>
      </c>
      <c r="CS86" s="58" t="b">
        <f t="shared" si="31"/>
        <v>1</v>
      </c>
      <c r="CT86" s="99"/>
      <c r="CU86" s="99"/>
      <c r="CV86" s="99"/>
      <c r="CW86" s="99"/>
      <c r="CX86" s="100"/>
      <c r="CY86" s="101"/>
      <c r="CZ86" s="76"/>
      <c r="DA86" s="76"/>
      <c r="DB86" s="76"/>
      <c r="DC86" s="76"/>
      <c r="DD86" s="76"/>
      <c r="DE86" s="76"/>
      <c r="DF86" s="76"/>
      <c r="DG86" s="76"/>
      <c r="DH86" s="76"/>
      <c r="DI86" s="76"/>
      <c r="DJ86" s="76"/>
      <c r="DK86" s="76"/>
      <c r="DL86" s="76"/>
      <c r="DM86" s="76"/>
      <c r="DN86" s="76"/>
      <c r="DO86" s="76"/>
      <c r="DP86" s="76"/>
      <c r="DQ86" s="76"/>
      <c r="DR86" s="76"/>
      <c r="DS86" s="76"/>
      <c r="DT86" s="76"/>
      <c r="DU86" s="76"/>
      <c r="DV86" s="76"/>
      <c r="DW86" s="76"/>
      <c r="DX86" s="76"/>
      <c r="DY86" s="76"/>
      <c r="DZ86" s="76"/>
      <c r="EA86" s="76"/>
      <c r="EB86" s="76"/>
      <c r="EC86" s="76"/>
      <c r="ED86" s="76"/>
      <c r="EE86" s="76"/>
      <c r="EF86" s="76"/>
      <c r="EG86" s="76"/>
      <c r="EH86" s="76"/>
      <c r="EI86" s="76"/>
      <c r="EJ86" s="76"/>
      <c r="EK86" s="76"/>
      <c r="EL86" s="76"/>
      <c r="EM86" s="76"/>
      <c r="EN86" s="76"/>
      <c r="EO86" s="76"/>
      <c r="EP86" s="76"/>
    </row>
    <row r="87" spans="1:146" s="26" customFormat="1" ht="45" x14ac:dyDescent="0.25">
      <c r="A87" s="63" t="s">
        <v>354</v>
      </c>
      <c r="B87" s="227" t="s">
        <v>357</v>
      </c>
      <c r="C87" s="111" t="str">
        <f t="shared" ref="C87:C89" si="361">_xlfn.CONCAT(D87,",",E87,",",F87,", ",G87,", ",H87,", ",I87,"")</f>
        <v xml:space="preserve">,,, , З, </v>
      </c>
      <c r="D87" s="224"/>
      <c r="E87" s="224"/>
      <c r="F87" s="224"/>
      <c r="G87" s="346"/>
      <c r="H87" s="346" t="s">
        <v>129</v>
      </c>
      <c r="I87" s="346"/>
      <c r="J87" s="53">
        <f>K87+L87</f>
        <v>36</v>
      </c>
      <c r="K87" s="63">
        <v>0</v>
      </c>
      <c r="L87" s="63">
        <v>36</v>
      </c>
      <c r="M87" s="62">
        <f>AW87+BI87+BU87+CG87</f>
        <v>0</v>
      </c>
      <c r="N87" s="62">
        <f t="shared" si="357"/>
        <v>0</v>
      </c>
      <c r="O87" s="62">
        <f t="shared" si="357"/>
        <v>0</v>
      </c>
      <c r="P87" s="62">
        <f t="shared" si="357"/>
        <v>0</v>
      </c>
      <c r="Q87" s="62">
        <f t="shared" si="357"/>
        <v>0</v>
      </c>
      <c r="R87" s="62">
        <f t="shared" si="357"/>
        <v>0</v>
      </c>
      <c r="S87" s="62">
        <f t="shared" si="357"/>
        <v>0</v>
      </c>
      <c r="T87" s="62">
        <f t="shared" si="357"/>
        <v>0</v>
      </c>
      <c r="U87" s="62">
        <f t="shared" si="357"/>
        <v>0</v>
      </c>
      <c r="V87" s="62">
        <f t="shared" si="357"/>
        <v>36</v>
      </c>
      <c r="W87" s="62">
        <f t="shared" si="357"/>
        <v>0</v>
      </c>
      <c r="X87" s="53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53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1">
        <v>0</v>
      </c>
      <c r="AW87" s="62">
        <f t="shared" ref="AW87:AW88" si="362">AV87-BG87-BE87-BD87-BF87</f>
        <v>0</v>
      </c>
      <c r="AX87" s="62"/>
      <c r="AY87" s="62"/>
      <c r="AZ87" s="62"/>
      <c r="BA87" s="62"/>
      <c r="BB87" s="62"/>
      <c r="BC87" s="62"/>
      <c r="BD87" s="63"/>
      <c r="BE87" s="63"/>
      <c r="BF87" s="63"/>
      <c r="BG87" s="63"/>
      <c r="BH87" s="61"/>
      <c r="BI87" s="62">
        <f t="shared" ref="BI87:BI88" si="363">BH87-BS87-BQ87-BP87-BR87</f>
        <v>0</v>
      </c>
      <c r="BJ87" s="62"/>
      <c r="BK87" s="62"/>
      <c r="BL87" s="62"/>
      <c r="BM87" s="62"/>
      <c r="BN87" s="62"/>
      <c r="BO87" s="62"/>
      <c r="BP87" s="63"/>
      <c r="BQ87" s="63"/>
      <c r="BR87" s="63"/>
      <c r="BS87" s="63"/>
      <c r="BT87" s="61">
        <v>36</v>
      </c>
      <c r="BU87" s="62">
        <f t="shared" ref="BU87:BU88" si="364">BT87-CE87-CC87-CB87-CD87</f>
        <v>0</v>
      </c>
      <c r="BV87" s="62"/>
      <c r="BW87" s="62"/>
      <c r="BX87" s="62"/>
      <c r="BY87" s="62"/>
      <c r="BZ87" s="62"/>
      <c r="CA87" s="62"/>
      <c r="CB87" s="63"/>
      <c r="CC87" s="63"/>
      <c r="CD87" s="63">
        <v>36</v>
      </c>
      <c r="CE87" s="63"/>
      <c r="CF87" s="61">
        <v>0</v>
      </c>
      <c r="CG87" s="62">
        <f t="shared" ref="CG87:CG88" si="365">CF87-CQ87-CO87-CN87-CP87</f>
        <v>0</v>
      </c>
      <c r="CH87" s="62"/>
      <c r="CI87" s="62"/>
      <c r="CJ87" s="62"/>
      <c r="CK87" s="62"/>
      <c r="CL87" s="62"/>
      <c r="CM87" s="62"/>
      <c r="CN87" s="63"/>
      <c r="CO87" s="63"/>
      <c r="CP87" s="63"/>
      <c r="CQ87" s="63"/>
      <c r="CR87" s="58">
        <f t="shared" si="30"/>
        <v>36</v>
      </c>
      <c r="CS87" s="58" t="b">
        <f t="shared" si="31"/>
        <v>1</v>
      </c>
      <c r="CT87" s="99"/>
      <c r="CU87" s="99"/>
      <c r="CV87" s="99"/>
      <c r="CW87" s="99"/>
      <c r="CX87" s="100"/>
      <c r="CY87" s="101"/>
      <c r="CZ87" s="76"/>
      <c r="DA87" s="76"/>
      <c r="DB87" s="76"/>
      <c r="DC87" s="76"/>
      <c r="DD87" s="76"/>
      <c r="DE87" s="76"/>
      <c r="DF87" s="76"/>
      <c r="DG87" s="76"/>
      <c r="DH87" s="76"/>
      <c r="DI87" s="76"/>
      <c r="DJ87" s="76"/>
      <c r="DK87" s="76"/>
      <c r="DL87" s="76"/>
      <c r="DM87" s="76"/>
      <c r="DN87" s="76"/>
      <c r="DO87" s="76"/>
      <c r="DP87" s="76"/>
      <c r="DQ87" s="76"/>
      <c r="DR87" s="76"/>
      <c r="DS87" s="76"/>
      <c r="DT87" s="76"/>
      <c r="DU87" s="76"/>
      <c r="DV87" s="76"/>
      <c r="DW87" s="76"/>
      <c r="DX87" s="76"/>
      <c r="DY87" s="76"/>
      <c r="DZ87" s="76"/>
      <c r="EA87" s="76"/>
      <c r="EB87" s="76"/>
      <c r="EC87" s="76"/>
      <c r="ED87" s="76"/>
      <c r="EE87" s="76"/>
      <c r="EF87" s="76"/>
      <c r="EG87" s="76"/>
      <c r="EH87" s="76"/>
      <c r="EI87" s="76"/>
      <c r="EJ87" s="76"/>
      <c r="EK87" s="76"/>
      <c r="EL87" s="76"/>
      <c r="EM87" s="76"/>
      <c r="EN87" s="76"/>
      <c r="EO87" s="76"/>
      <c r="EP87" s="76"/>
    </row>
    <row r="88" spans="1:146" s="26" customFormat="1" ht="45" x14ac:dyDescent="0.25">
      <c r="A88" s="63" t="s">
        <v>355</v>
      </c>
      <c r="B88" s="227" t="s">
        <v>358</v>
      </c>
      <c r="C88" s="111" t="str">
        <f t="shared" si="361"/>
        <v xml:space="preserve">,,, , З, </v>
      </c>
      <c r="D88" s="224"/>
      <c r="E88" s="224"/>
      <c r="F88" s="224"/>
      <c r="G88" s="346"/>
      <c r="H88" s="346" t="s">
        <v>129</v>
      </c>
      <c r="I88" s="346"/>
      <c r="J88" s="53">
        <f>K88+L88</f>
        <v>108</v>
      </c>
      <c r="K88" s="63">
        <v>0</v>
      </c>
      <c r="L88" s="63">
        <v>108</v>
      </c>
      <c r="M88" s="62">
        <f>AW88+BI88+BU88+CG88</f>
        <v>0</v>
      </c>
      <c r="N88" s="62">
        <f t="shared" ref="N88:N89" si="366">AX88+BJ88+BV88+CH88</f>
        <v>0</v>
      </c>
      <c r="O88" s="62">
        <f t="shared" ref="O88:O89" si="367">AY88+BK88+BW88+CI88</f>
        <v>0</v>
      </c>
      <c r="P88" s="62">
        <f t="shared" ref="P88:P89" si="368">AZ88+BL88+BX88+CJ88</f>
        <v>0</v>
      </c>
      <c r="Q88" s="62">
        <f t="shared" ref="Q88:Q89" si="369">BA88+BM88+BY88+CK88</f>
        <v>0</v>
      </c>
      <c r="R88" s="62">
        <f t="shared" ref="R88:R89" si="370">BB88+BN88+BZ88+CL88</f>
        <v>0</v>
      </c>
      <c r="S88" s="62">
        <f t="shared" ref="S88:S89" si="371">BC88+BO88+CA88+CM88</f>
        <v>0</v>
      </c>
      <c r="T88" s="62">
        <f t="shared" ref="T88:T89" si="372">BD88+BP88+CB88+CN88</f>
        <v>0</v>
      </c>
      <c r="U88" s="62">
        <f t="shared" ref="U88:U89" si="373">BE88+BQ88+CC88+CO88</f>
        <v>0</v>
      </c>
      <c r="V88" s="62">
        <f t="shared" ref="V88:V89" si="374">BF88+BR88+CD88+CP88</f>
        <v>108</v>
      </c>
      <c r="W88" s="62">
        <f t="shared" ref="W88:W89" si="375">BG88+BS88+CE88+CQ88</f>
        <v>0</v>
      </c>
      <c r="X88" s="53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53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1">
        <v>0</v>
      </c>
      <c r="AW88" s="62">
        <f t="shared" si="362"/>
        <v>0</v>
      </c>
      <c r="AX88" s="62"/>
      <c r="AY88" s="62"/>
      <c r="AZ88" s="62"/>
      <c r="BA88" s="62"/>
      <c r="BB88" s="62"/>
      <c r="BC88" s="62"/>
      <c r="BD88" s="63"/>
      <c r="BE88" s="63"/>
      <c r="BF88" s="63"/>
      <c r="BG88" s="63"/>
      <c r="BH88" s="61"/>
      <c r="BI88" s="62">
        <f t="shared" si="363"/>
        <v>0</v>
      </c>
      <c r="BJ88" s="62"/>
      <c r="BK88" s="62"/>
      <c r="BL88" s="62"/>
      <c r="BM88" s="62"/>
      <c r="BN88" s="62"/>
      <c r="BO88" s="62"/>
      <c r="BP88" s="63"/>
      <c r="BQ88" s="63"/>
      <c r="BR88" s="63"/>
      <c r="BS88" s="63"/>
      <c r="BT88" s="61">
        <v>108</v>
      </c>
      <c r="BU88" s="62">
        <f t="shared" si="364"/>
        <v>0</v>
      </c>
      <c r="BV88" s="62"/>
      <c r="BW88" s="62"/>
      <c r="BX88" s="62"/>
      <c r="BY88" s="62"/>
      <c r="BZ88" s="62"/>
      <c r="CA88" s="62"/>
      <c r="CB88" s="63"/>
      <c r="CC88" s="63"/>
      <c r="CD88" s="63">
        <v>108</v>
      </c>
      <c r="CE88" s="63"/>
      <c r="CF88" s="61">
        <v>0</v>
      </c>
      <c r="CG88" s="62">
        <f t="shared" si="365"/>
        <v>0</v>
      </c>
      <c r="CH88" s="62"/>
      <c r="CI88" s="62"/>
      <c r="CJ88" s="62"/>
      <c r="CK88" s="62"/>
      <c r="CL88" s="62"/>
      <c r="CM88" s="62"/>
      <c r="CN88" s="63"/>
      <c r="CO88" s="63"/>
      <c r="CP88" s="63"/>
      <c r="CQ88" s="63"/>
      <c r="CR88" s="58">
        <f t="shared" si="30"/>
        <v>108</v>
      </c>
      <c r="CS88" s="58" t="b">
        <f t="shared" si="31"/>
        <v>1</v>
      </c>
      <c r="CT88" s="99"/>
      <c r="CU88" s="99"/>
      <c r="CV88" s="99"/>
      <c r="CW88" s="99"/>
      <c r="CX88" s="100"/>
      <c r="CY88" s="101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6"/>
      <c r="DM88" s="76"/>
      <c r="DN88" s="76"/>
      <c r="DO88" s="76"/>
      <c r="DP88" s="76"/>
      <c r="DQ88" s="76"/>
      <c r="DR88" s="76"/>
      <c r="DS88" s="76"/>
      <c r="DT88" s="76"/>
      <c r="DU88" s="76"/>
      <c r="DV88" s="76"/>
      <c r="DW88" s="76"/>
      <c r="DX88" s="76"/>
      <c r="DY88" s="76"/>
      <c r="DZ88" s="76"/>
      <c r="EA88" s="76"/>
      <c r="EB88" s="76"/>
      <c r="EC88" s="76"/>
      <c r="ED88" s="76"/>
      <c r="EE88" s="76"/>
      <c r="EF88" s="76"/>
      <c r="EG88" s="76"/>
      <c r="EH88" s="76"/>
      <c r="EI88" s="76"/>
      <c r="EJ88" s="76"/>
      <c r="EK88" s="76"/>
      <c r="EL88" s="76"/>
      <c r="EM88" s="76"/>
      <c r="EN88" s="76"/>
      <c r="EO88" s="76"/>
      <c r="EP88" s="76"/>
    </row>
    <row r="89" spans="1:146" s="26" customFormat="1" x14ac:dyDescent="0.25">
      <c r="A89" s="57" t="s">
        <v>145</v>
      </c>
      <c r="B89" s="83" t="s">
        <v>224</v>
      </c>
      <c r="C89" s="111" t="str">
        <f t="shared" si="361"/>
        <v xml:space="preserve">,,, , Э, </v>
      </c>
      <c r="D89" s="110"/>
      <c r="E89" s="110"/>
      <c r="F89" s="349"/>
      <c r="G89" s="350"/>
      <c r="H89" s="350" t="s">
        <v>126</v>
      </c>
      <c r="I89" s="350"/>
      <c r="J89" s="53">
        <f>K89+L89</f>
        <v>8</v>
      </c>
      <c r="K89" s="74">
        <v>6</v>
      </c>
      <c r="L89" s="74">
        <v>2</v>
      </c>
      <c r="M89" s="56">
        <f>AW89+BI89+BU89+CG89</f>
        <v>2</v>
      </c>
      <c r="N89" s="56">
        <f t="shared" si="366"/>
        <v>0</v>
      </c>
      <c r="O89" s="56">
        <f t="shared" si="367"/>
        <v>0</v>
      </c>
      <c r="P89" s="56">
        <f t="shared" si="368"/>
        <v>0</v>
      </c>
      <c r="Q89" s="56">
        <f t="shared" si="369"/>
        <v>0</v>
      </c>
      <c r="R89" s="56">
        <f t="shared" si="370"/>
        <v>0</v>
      </c>
      <c r="S89" s="56">
        <f t="shared" si="371"/>
        <v>2</v>
      </c>
      <c r="T89" s="56">
        <f t="shared" si="372"/>
        <v>0</v>
      </c>
      <c r="U89" s="56">
        <f t="shared" si="373"/>
        <v>0</v>
      </c>
      <c r="V89" s="56">
        <f t="shared" si="374"/>
        <v>0</v>
      </c>
      <c r="W89" s="56">
        <f t="shared" si="375"/>
        <v>6</v>
      </c>
      <c r="X89" s="53"/>
      <c r="Y89" s="56"/>
      <c r="Z89" s="38"/>
      <c r="AA89" s="38"/>
      <c r="AB89" s="38"/>
      <c r="AC89" s="38"/>
      <c r="AD89" s="38"/>
      <c r="AE89" s="38"/>
      <c r="AF89" s="56"/>
      <c r="AG89" s="56"/>
      <c r="AH89" s="56"/>
      <c r="AI89" s="56"/>
      <c r="AJ89" s="53"/>
      <c r="AK89" s="56"/>
      <c r="AL89" s="38"/>
      <c r="AM89" s="38"/>
      <c r="AN89" s="38"/>
      <c r="AO89" s="38"/>
      <c r="AP89" s="38"/>
      <c r="AQ89" s="38"/>
      <c r="AR89" s="56"/>
      <c r="AS89" s="56"/>
      <c r="AT89" s="56"/>
      <c r="AU89" s="56"/>
      <c r="AV89" s="61">
        <v>0</v>
      </c>
      <c r="AW89" s="62">
        <f t="shared" si="358"/>
        <v>0</v>
      </c>
      <c r="AX89" s="55"/>
      <c r="AY89" s="55">
        <f>AW89-AX89-AZ89-BA89-BB89-BC89</f>
        <v>0</v>
      </c>
      <c r="AZ89" s="55"/>
      <c r="BA89" s="55"/>
      <c r="BB89" s="55"/>
      <c r="BC89" s="55"/>
      <c r="BD89" s="56"/>
      <c r="BE89" s="56"/>
      <c r="BF89" s="56"/>
      <c r="BG89" s="56"/>
      <c r="BH89" s="61"/>
      <c r="BI89" s="62">
        <f t="shared" ref="BI89" si="376">BH89-BS89-BQ89-BP89</f>
        <v>0</v>
      </c>
      <c r="BJ89" s="55"/>
      <c r="BK89" s="55">
        <f>BI89-BJ89-BL89-BM89-BN89-BO89</f>
        <v>0</v>
      </c>
      <c r="BL89" s="55"/>
      <c r="BM89" s="55"/>
      <c r="BN89" s="55"/>
      <c r="BO89" s="55"/>
      <c r="BP89" s="56"/>
      <c r="BQ89" s="56"/>
      <c r="BR89" s="56"/>
      <c r="BS89" s="56"/>
      <c r="BT89" s="61">
        <v>8</v>
      </c>
      <c r="BU89" s="62">
        <f>BT89-CE89-CC89-CB89-CD89</f>
        <v>2</v>
      </c>
      <c r="BV89" s="55"/>
      <c r="BW89" s="55">
        <f>BU89-BV89-BX89-BY89-BZ89-CA89</f>
        <v>0</v>
      </c>
      <c r="BX89" s="55"/>
      <c r="BY89" s="55"/>
      <c r="BZ89" s="55"/>
      <c r="CA89" s="55">
        <v>2</v>
      </c>
      <c r="CB89" s="56"/>
      <c r="CC89" s="56"/>
      <c r="CD89" s="56"/>
      <c r="CE89" s="56">
        <v>6</v>
      </c>
      <c r="CF89" s="61">
        <v>0</v>
      </c>
      <c r="CG89" s="56">
        <f t="shared" ref="CG89" si="377">CF89-CQ89-CO89-CN89-CP89</f>
        <v>0</v>
      </c>
      <c r="CH89" s="55"/>
      <c r="CI89" s="55"/>
      <c r="CJ89" s="55"/>
      <c r="CK89" s="55"/>
      <c r="CL89" s="55"/>
      <c r="CM89" s="55"/>
      <c r="CN89" s="74"/>
      <c r="CO89" s="74"/>
      <c r="CP89" s="74"/>
      <c r="CQ89" s="74"/>
      <c r="CR89" s="58">
        <f t="shared" si="30"/>
        <v>8</v>
      </c>
      <c r="CS89" s="58" t="b">
        <f t="shared" si="31"/>
        <v>1</v>
      </c>
      <c r="CT89" s="99"/>
      <c r="CU89" s="99"/>
      <c r="CV89" s="99"/>
      <c r="CW89" s="99"/>
      <c r="CX89" s="100"/>
      <c r="CY89" s="101"/>
      <c r="CZ89" s="76"/>
      <c r="DA89" s="76"/>
      <c r="DB89" s="76"/>
      <c r="DC89" s="76"/>
      <c r="DD89" s="76"/>
      <c r="DE89" s="76"/>
      <c r="DF89" s="76"/>
      <c r="DG89" s="76"/>
      <c r="DH89" s="76"/>
      <c r="DI89" s="76"/>
      <c r="DJ89" s="76"/>
      <c r="DK89" s="76"/>
      <c r="DL89" s="76"/>
      <c r="DM89" s="76"/>
      <c r="DN89" s="76"/>
      <c r="DO89" s="76"/>
      <c r="DP89" s="76"/>
      <c r="DQ89" s="76"/>
      <c r="DR89" s="76"/>
      <c r="DS89" s="76"/>
      <c r="DT89" s="76"/>
      <c r="DU89" s="76"/>
      <c r="DV89" s="76"/>
      <c r="DW89" s="76"/>
      <c r="DX89" s="76"/>
      <c r="DY89" s="76"/>
      <c r="DZ89" s="76"/>
      <c r="EA89" s="76"/>
      <c r="EB89" s="76"/>
      <c r="EC89" s="76"/>
      <c r="ED89" s="76"/>
      <c r="EE89" s="76"/>
      <c r="EF89" s="76"/>
      <c r="EG89" s="76"/>
      <c r="EH89" s="76"/>
      <c r="EI89" s="76"/>
      <c r="EJ89" s="76"/>
      <c r="EK89" s="76"/>
      <c r="EL89" s="76"/>
      <c r="EM89" s="76"/>
      <c r="EN89" s="76"/>
      <c r="EO89" s="76"/>
      <c r="EP89" s="76"/>
    </row>
    <row r="90" spans="1:146" s="27" customFormat="1" ht="30" x14ac:dyDescent="0.25">
      <c r="A90" s="351"/>
      <c r="B90" s="352" t="s">
        <v>179</v>
      </c>
      <c r="C90" s="353"/>
      <c r="D90" s="354"/>
      <c r="E90" s="354"/>
      <c r="F90" s="355"/>
      <c r="G90" s="356"/>
      <c r="H90" s="356"/>
      <c r="I90" s="356"/>
      <c r="J90" s="64">
        <f>K90+L90</f>
        <v>2304</v>
      </c>
      <c r="K90" s="356">
        <v>1476</v>
      </c>
      <c r="L90" s="356">
        <v>828</v>
      </c>
      <c r="M90" s="356"/>
      <c r="N90" s="356"/>
      <c r="O90" s="356"/>
      <c r="P90" s="356"/>
      <c r="Q90" s="356"/>
      <c r="R90" s="356"/>
      <c r="S90" s="356"/>
      <c r="T90" s="356"/>
      <c r="U90" s="356"/>
      <c r="V90" s="356"/>
      <c r="W90" s="356"/>
      <c r="X90" s="356"/>
      <c r="Y90" s="356"/>
      <c r="Z90" s="356"/>
      <c r="AA90" s="356"/>
      <c r="AB90" s="356"/>
      <c r="AC90" s="356"/>
      <c r="AD90" s="356"/>
      <c r="AE90" s="356"/>
      <c r="AF90" s="356"/>
      <c r="AG90" s="356"/>
      <c r="AH90" s="356"/>
      <c r="AI90" s="356"/>
      <c r="AJ90" s="356"/>
      <c r="AK90" s="356"/>
      <c r="AL90" s="356"/>
      <c r="AM90" s="356"/>
      <c r="AN90" s="356"/>
      <c r="AO90" s="356"/>
      <c r="AP90" s="356"/>
      <c r="AQ90" s="356"/>
      <c r="AR90" s="356"/>
      <c r="AS90" s="356"/>
      <c r="AT90" s="356"/>
      <c r="AU90" s="356"/>
      <c r="AV90" s="356"/>
      <c r="AW90" s="356"/>
      <c r="AX90" s="356"/>
      <c r="AY90" s="356"/>
      <c r="AZ90" s="356"/>
      <c r="BA90" s="356"/>
      <c r="BB90" s="356"/>
      <c r="BC90" s="356"/>
      <c r="BD90" s="356"/>
      <c r="BE90" s="356"/>
      <c r="BF90" s="356"/>
      <c r="BG90" s="356"/>
      <c r="BH90" s="356"/>
      <c r="BI90" s="356"/>
      <c r="BJ90" s="356"/>
      <c r="BK90" s="356"/>
      <c r="BL90" s="356"/>
      <c r="BM90" s="356"/>
      <c r="BN90" s="356"/>
      <c r="BO90" s="356"/>
      <c r="BP90" s="356"/>
      <c r="BQ90" s="356"/>
      <c r="BR90" s="356"/>
      <c r="BS90" s="356"/>
      <c r="BT90" s="356"/>
      <c r="BU90" s="356"/>
      <c r="BV90" s="356"/>
      <c r="BW90" s="356"/>
      <c r="BX90" s="356"/>
      <c r="BY90" s="356"/>
      <c r="BZ90" s="356"/>
      <c r="CA90" s="356"/>
      <c r="CB90" s="356"/>
      <c r="CC90" s="356"/>
      <c r="CD90" s="356"/>
      <c r="CE90" s="356"/>
      <c r="CF90" s="356"/>
      <c r="CG90" s="356"/>
      <c r="CH90" s="356"/>
      <c r="CI90" s="356"/>
      <c r="CJ90" s="356"/>
      <c r="CK90" s="356"/>
      <c r="CL90" s="356"/>
      <c r="CM90" s="356"/>
      <c r="CN90" s="356"/>
      <c r="CO90" s="356"/>
      <c r="CP90" s="356"/>
      <c r="CQ90" s="356"/>
      <c r="CR90" s="64">
        <f t="shared" ref="CR90:CR97" si="378">AV90+BH90+BT90+CF90</f>
        <v>0</v>
      </c>
      <c r="CS90" s="64">
        <v>1</v>
      </c>
      <c r="CT90" s="102"/>
      <c r="CU90" s="102"/>
      <c r="CV90" s="102"/>
      <c r="CW90" s="102"/>
      <c r="CX90" s="103"/>
      <c r="CY90" s="104"/>
      <c r="CZ90" s="105"/>
      <c r="DA90" s="105"/>
      <c r="DB90" s="105"/>
      <c r="DC90" s="105"/>
      <c r="DD90" s="105"/>
      <c r="DE90" s="105"/>
      <c r="DF90" s="105"/>
      <c r="DG90" s="105"/>
      <c r="DH90" s="105"/>
      <c r="DI90" s="105"/>
      <c r="DJ90" s="105"/>
      <c r="DK90" s="105"/>
      <c r="DL90" s="105"/>
      <c r="DM90" s="105"/>
      <c r="DN90" s="105"/>
      <c r="DO90" s="105"/>
      <c r="DP90" s="105"/>
      <c r="DQ90" s="105"/>
      <c r="DR90" s="105"/>
      <c r="DS90" s="105"/>
      <c r="DT90" s="105"/>
      <c r="DU90" s="105"/>
      <c r="DV90" s="105"/>
      <c r="DW90" s="105"/>
      <c r="DX90" s="105"/>
      <c r="DY90" s="105"/>
      <c r="DZ90" s="105"/>
      <c r="EA90" s="105"/>
      <c r="EB90" s="105"/>
      <c r="EC90" s="105"/>
      <c r="ED90" s="105"/>
      <c r="EE90" s="105"/>
      <c r="EF90" s="105"/>
      <c r="EG90" s="105"/>
      <c r="EH90" s="105"/>
      <c r="EI90" s="105"/>
      <c r="EJ90" s="105"/>
      <c r="EK90" s="105"/>
      <c r="EL90" s="105"/>
      <c r="EM90" s="105"/>
      <c r="EN90" s="105"/>
      <c r="EO90" s="105"/>
      <c r="EP90" s="105"/>
    </row>
    <row r="91" spans="1:146" s="28" customFormat="1" x14ac:dyDescent="0.25">
      <c r="A91" s="77"/>
      <c r="B91" s="81" t="s">
        <v>180</v>
      </c>
      <c r="C91" s="120"/>
      <c r="D91" s="150"/>
      <c r="E91" s="150"/>
      <c r="F91" s="78"/>
      <c r="G91" s="65"/>
      <c r="H91" s="65"/>
      <c r="I91" s="65"/>
      <c r="J91" s="58">
        <f>K91+L91</f>
        <v>1872</v>
      </c>
      <c r="K91" s="58">
        <f t="shared" ref="K91:W91" si="379">K85+K79+K73+K67+K61+K54+K47+K33+K26</f>
        <v>1476</v>
      </c>
      <c r="L91" s="58">
        <f t="shared" si="379"/>
        <v>396</v>
      </c>
      <c r="M91" s="58">
        <f t="shared" si="379"/>
        <v>1698</v>
      </c>
      <c r="N91" s="58">
        <f t="shared" si="379"/>
        <v>0</v>
      </c>
      <c r="O91" s="58">
        <f t="shared" si="379"/>
        <v>796</v>
      </c>
      <c r="P91" s="58">
        <f t="shared" si="379"/>
        <v>866</v>
      </c>
      <c r="Q91" s="58">
        <f t="shared" si="379"/>
        <v>0</v>
      </c>
      <c r="R91" s="58">
        <f t="shared" si="379"/>
        <v>0</v>
      </c>
      <c r="S91" s="58">
        <f t="shared" si="379"/>
        <v>36</v>
      </c>
      <c r="T91" s="58">
        <f t="shared" si="379"/>
        <v>62</v>
      </c>
      <c r="U91" s="58">
        <f t="shared" si="379"/>
        <v>40</v>
      </c>
      <c r="V91" s="58">
        <f t="shared" si="379"/>
        <v>0</v>
      </c>
      <c r="W91" s="58">
        <f t="shared" si="379"/>
        <v>72</v>
      </c>
      <c r="X91" s="58">
        <f t="shared" ref="X91:BC91" si="380">X8+X85+X61+X54+X47+X33+X26+X79+X73+X67</f>
        <v>612</v>
      </c>
      <c r="Y91" s="58">
        <f t="shared" si="380"/>
        <v>596</v>
      </c>
      <c r="Z91" s="58">
        <f t="shared" si="380"/>
        <v>0</v>
      </c>
      <c r="AA91" s="58">
        <f t="shared" si="380"/>
        <v>360</v>
      </c>
      <c r="AB91" s="58">
        <f t="shared" si="380"/>
        <v>222</v>
      </c>
      <c r="AC91" s="58">
        <f t="shared" si="380"/>
        <v>14</v>
      </c>
      <c r="AD91" s="58">
        <f t="shared" si="380"/>
        <v>0</v>
      </c>
      <c r="AE91" s="58">
        <f t="shared" si="380"/>
        <v>0</v>
      </c>
      <c r="AF91" s="58">
        <f t="shared" si="380"/>
        <v>16</v>
      </c>
      <c r="AG91" s="58">
        <f t="shared" si="380"/>
        <v>0</v>
      </c>
      <c r="AH91" s="58">
        <f t="shared" si="380"/>
        <v>0</v>
      </c>
      <c r="AI91" s="58">
        <f t="shared" si="380"/>
        <v>0</v>
      </c>
      <c r="AJ91" s="58">
        <f t="shared" si="380"/>
        <v>864</v>
      </c>
      <c r="AK91" s="58">
        <f t="shared" si="380"/>
        <v>776</v>
      </c>
      <c r="AL91" s="58">
        <f t="shared" si="380"/>
        <v>0</v>
      </c>
      <c r="AM91" s="58">
        <f t="shared" si="380"/>
        <v>438</v>
      </c>
      <c r="AN91" s="58">
        <f t="shared" si="380"/>
        <v>312</v>
      </c>
      <c r="AO91" s="58">
        <f t="shared" si="380"/>
        <v>20</v>
      </c>
      <c r="AP91" s="58">
        <f t="shared" si="380"/>
        <v>0</v>
      </c>
      <c r="AQ91" s="58">
        <f t="shared" si="380"/>
        <v>6</v>
      </c>
      <c r="AR91" s="58">
        <f t="shared" si="380"/>
        <v>70</v>
      </c>
      <c r="AS91" s="58">
        <f t="shared" si="380"/>
        <v>0</v>
      </c>
      <c r="AT91" s="58">
        <f t="shared" si="380"/>
        <v>0</v>
      </c>
      <c r="AU91" s="58">
        <f t="shared" si="380"/>
        <v>18</v>
      </c>
      <c r="AV91" s="58">
        <f t="shared" si="380"/>
        <v>612</v>
      </c>
      <c r="AW91" s="58">
        <f t="shared" si="380"/>
        <v>578</v>
      </c>
      <c r="AX91" s="58">
        <f t="shared" si="380"/>
        <v>0</v>
      </c>
      <c r="AY91" s="58">
        <f t="shared" si="380"/>
        <v>230</v>
      </c>
      <c r="AZ91" s="58">
        <f t="shared" si="380"/>
        <v>342</v>
      </c>
      <c r="BA91" s="58">
        <f t="shared" si="380"/>
        <v>0</v>
      </c>
      <c r="BB91" s="58">
        <f t="shared" si="380"/>
        <v>0</v>
      </c>
      <c r="BC91" s="58">
        <f t="shared" si="380"/>
        <v>6</v>
      </c>
      <c r="BD91" s="58">
        <f t="shared" ref="BD91:CI91" si="381">BD8+BD85+BD61+BD54+BD47+BD33+BD26+BD79+BD73+BD67</f>
        <v>16</v>
      </c>
      <c r="BE91" s="58">
        <f t="shared" si="381"/>
        <v>0</v>
      </c>
      <c r="BF91" s="58">
        <f t="shared" si="381"/>
        <v>0</v>
      </c>
      <c r="BG91" s="58">
        <f t="shared" si="381"/>
        <v>18</v>
      </c>
      <c r="BH91" s="58">
        <f t="shared" si="381"/>
        <v>576</v>
      </c>
      <c r="BI91" s="58">
        <f t="shared" si="381"/>
        <v>484</v>
      </c>
      <c r="BJ91" s="58">
        <f t="shared" si="381"/>
        <v>0</v>
      </c>
      <c r="BK91" s="58">
        <f t="shared" si="381"/>
        <v>256</v>
      </c>
      <c r="BL91" s="58">
        <f t="shared" si="381"/>
        <v>222</v>
      </c>
      <c r="BM91" s="58">
        <f t="shared" si="381"/>
        <v>0</v>
      </c>
      <c r="BN91" s="58">
        <f t="shared" si="381"/>
        <v>0</v>
      </c>
      <c r="BO91" s="58">
        <f t="shared" si="381"/>
        <v>6</v>
      </c>
      <c r="BP91" s="58">
        <f t="shared" si="381"/>
        <v>34</v>
      </c>
      <c r="BQ91" s="58">
        <f t="shared" si="381"/>
        <v>40</v>
      </c>
      <c r="BR91" s="58">
        <f t="shared" si="381"/>
        <v>0</v>
      </c>
      <c r="BS91" s="58">
        <f t="shared" si="381"/>
        <v>18</v>
      </c>
      <c r="BT91" s="58">
        <f t="shared" si="381"/>
        <v>360</v>
      </c>
      <c r="BU91" s="58">
        <f t="shared" si="381"/>
        <v>330</v>
      </c>
      <c r="BV91" s="58">
        <f t="shared" si="381"/>
        <v>0</v>
      </c>
      <c r="BW91" s="58">
        <f t="shared" si="381"/>
        <v>150</v>
      </c>
      <c r="BX91" s="58">
        <f t="shared" si="381"/>
        <v>174</v>
      </c>
      <c r="BY91" s="58">
        <f t="shared" si="381"/>
        <v>0</v>
      </c>
      <c r="BZ91" s="58">
        <f t="shared" si="381"/>
        <v>0</v>
      </c>
      <c r="CA91" s="58">
        <f t="shared" si="381"/>
        <v>6</v>
      </c>
      <c r="CB91" s="58">
        <f t="shared" si="381"/>
        <v>12</v>
      </c>
      <c r="CC91" s="58">
        <f t="shared" si="381"/>
        <v>0</v>
      </c>
      <c r="CD91" s="58">
        <f t="shared" si="381"/>
        <v>0</v>
      </c>
      <c r="CE91" s="58">
        <f t="shared" si="381"/>
        <v>18</v>
      </c>
      <c r="CF91" s="58">
        <f t="shared" si="381"/>
        <v>324</v>
      </c>
      <c r="CG91" s="58">
        <f t="shared" si="381"/>
        <v>306</v>
      </c>
      <c r="CH91" s="58">
        <f t="shared" si="381"/>
        <v>0</v>
      </c>
      <c r="CI91" s="58">
        <f t="shared" si="381"/>
        <v>160</v>
      </c>
      <c r="CJ91" s="58">
        <f t="shared" ref="CJ91:CQ91" si="382">CJ8+CJ85+CJ61+CJ54+CJ47+CJ33+CJ26+CJ79+CJ73+CJ67</f>
        <v>128</v>
      </c>
      <c r="CK91" s="58">
        <f t="shared" si="382"/>
        <v>0</v>
      </c>
      <c r="CL91" s="58">
        <f t="shared" si="382"/>
        <v>0</v>
      </c>
      <c r="CM91" s="58">
        <f t="shared" si="382"/>
        <v>18</v>
      </c>
      <c r="CN91" s="58">
        <f t="shared" si="382"/>
        <v>0</v>
      </c>
      <c r="CO91" s="58">
        <f t="shared" si="382"/>
        <v>0</v>
      </c>
      <c r="CP91" s="58">
        <f t="shared" si="382"/>
        <v>0</v>
      </c>
      <c r="CQ91" s="58">
        <f t="shared" si="382"/>
        <v>18</v>
      </c>
      <c r="CR91" s="58">
        <f t="shared" si="378"/>
        <v>1872</v>
      </c>
      <c r="CS91" s="58" t="b">
        <f t="shared" si="31"/>
        <v>1</v>
      </c>
      <c r="CT91" s="97"/>
      <c r="CU91" s="97"/>
      <c r="CV91" s="97"/>
      <c r="CW91" s="97"/>
      <c r="CX91" s="98"/>
      <c r="CY91" s="96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  <c r="EF91" s="71"/>
      <c r="EG91" s="71"/>
      <c r="EH91" s="71"/>
      <c r="EI91" s="71"/>
      <c r="EJ91" s="71"/>
      <c r="EK91" s="71"/>
      <c r="EL91" s="71"/>
      <c r="EM91" s="71"/>
      <c r="EN91" s="71"/>
      <c r="EO91" s="71"/>
      <c r="EP91" s="71"/>
    </row>
    <row r="92" spans="1:146" s="28" customFormat="1" x14ac:dyDescent="0.25">
      <c r="A92" s="77"/>
      <c r="B92" s="81" t="s">
        <v>181</v>
      </c>
      <c r="C92" s="120"/>
      <c r="D92" s="150"/>
      <c r="E92" s="150"/>
      <c r="F92" s="78"/>
      <c r="G92" s="65"/>
      <c r="H92" s="65"/>
      <c r="I92" s="65"/>
      <c r="J92" s="58"/>
      <c r="K92" s="154" t="b">
        <f>K90=K91</f>
        <v>1</v>
      </c>
      <c r="L92" s="154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58">
        <f t="shared" si="378"/>
        <v>0</v>
      </c>
      <c r="CS92" s="58" t="b">
        <f t="shared" si="31"/>
        <v>1</v>
      </c>
      <c r="CT92" s="97"/>
      <c r="CU92" s="97"/>
      <c r="CV92" s="97"/>
      <c r="CW92" s="97"/>
      <c r="CX92" s="98"/>
      <c r="CY92" s="96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  <c r="EF92" s="71"/>
      <c r="EG92" s="71"/>
      <c r="EH92" s="71"/>
      <c r="EI92" s="71"/>
      <c r="EJ92" s="71"/>
      <c r="EK92" s="71"/>
      <c r="EL92" s="71"/>
      <c r="EM92" s="71"/>
      <c r="EN92" s="71"/>
      <c r="EO92" s="71"/>
      <c r="EP92" s="71"/>
    </row>
    <row r="93" spans="1:146" s="27" customFormat="1" x14ac:dyDescent="0.25">
      <c r="A93" s="351"/>
      <c r="B93" s="352" t="s">
        <v>208</v>
      </c>
      <c r="C93" s="353"/>
      <c r="D93" s="354"/>
      <c r="E93" s="354"/>
      <c r="F93" s="355"/>
      <c r="G93" s="356"/>
      <c r="H93" s="356"/>
      <c r="I93" s="356"/>
      <c r="J93" s="64">
        <f>K93+L93</f>
        <v>432</v>
      </c>
      <c r="K93" s="356">
        <v>432</v>
      </c>
      <c r="L93" s="356"/>
      <c r="M93" s="356"/>
      <c r="N93" s="356"/>
      <c r="O93" s="356"/>
      <c r="P93" s="356"/>
      <c r="Q93" s="356"/>
      <c r="R93" s="356"/>
      <c r="S93" s="356"/>
      <c r="T93" s="356"/>
      <c r="U93" s="356"/>
      <c r="V93" s="356"/>
      <c r="W93" s="356"/>
      <c r="X93" s="356"/>
      <c r="Y93" s="356"/>
      <c r="Z93" s="356"/>
      <c r="AA93" s="356"/>
      <c r="AB93" s="356"/>
      <c r="AC93" s="356"/>
      <c r="AD93" s="356"/>
      <c r="AE93" s="356"/>
      <c r="AF93" s="356"/>
      <c r="AG93" s="356"/>
      <c r="AH93" s="356"/>
      <c r="AI93" s="356"/>
      <c r="AJ93" s="356"/>
      <c r="AK93" s="356"/>
      <c r="AL93" s="356"/>
      <c r="AM93" s="356"/>
      <c r="AN93" s="356"/>
      <c r="AO93" s="356"/>
      <c r="AP93" s="356"/>
      <c r="AQ93" s="356"/>
      <c r="AR93" s="356"/>
      <c r="AS93" s="356"/>
      <c r="AT93" s="356"/>
      <c r="AU93" s="356"/>
      <c r="AV93" s="356"/>
      <c r="AW93" s="356"/>
      <c r="AX93" s="356"/>
      <c r="AY93" s="356"/>
      <c r="AZ93" s="356"/>
      <c r="BA93" s="356"/>
      <c r="BB93" s="356"/>
      <c r="BC93" s="356"/>
      <c r="BD93" s="356"/>
      <c r="BE93" s="356"/>
      <c r="BF93" s="356"/>
      <c r="BG93" s="356"/>
      <c r="BH93" s="356"/>
      <c r="BI93" s="356"/>
      <c r="BJ93" s="356"/>
      <c r="BK93" s="356"/>
      <c r="BL93" s="356"/>
      <c r="BM93" s="356"/>
      <c r="BN93" s="356"/>
      <c r="BO93" s="356"/>
      <c r="BP93" s="356"/>
      <c r="BQ93" s="356"/>
      <c r="BR93" s="356"/>
      <c r="BS93" s="356"/>
      <c r="BT93" s="356"/>
      <c r="BU93" s="356"/>
      <c r="BV93" s="356"/>
      <c r="BW93" s="356"/>
      <c r="BX93" s="356"/>
      <c r="BY93" s="356"/>
      <c r="BZ93" s="356"/>
      <c r="CA93" s="356"/>
      <c r="CB93" s="356"/>
      <c r="CC93" s="356"/>
      <c r="CD93" s="356"/>
      <c r="CE93" s="356"/>
      <c r="CF93" s="356"/>
      <c r="CG93" s="356"/>
      <c r="CH93" s="356"/>
      <c r="CI93" s="356"/>
      <c r="CJ93" s="356"/>
      <c r="CK93" s="356"/>
      <c r="CL93" s="356"/>
      <c r="CM93" s="356"/>
      <c r="CN93" s="356"/>
      <c r="CO93" s="356"/>
      <c r="CP93" s="356"/>
      <c r="CQ93" s="356"/>
      <c r="CR93" s="64">
        <f t="shared" si="378"/>
        <v>0</v>
      </c>
      <c r="CS93" s="64">
        <v>1</v>
      </c>
      <c r="CT93" s="102"/>
      <c r="CU93" s="102"/>
      <c r="CV93" s="102"/>
      <c r="CW93" s="102"/>
      <c r="CX93" s="103"/>
      <c r="CY93" s="104"/>
      <c r="CZ93" s="105"/>
      <c r="DA93" s="105"/>
      <c r="DB93" s="105"/>
      <c r="DC93" s="105"/>
      <c r="DD93" s="105"/>
      <c r="DE93" s="105"/>
      <c r="DF93" s="105"/>
      <c r="DG93" s="105"/>
      <c r="DH93" s="105"/>
      <c r="DI93" s="105"/>
      <c r="DJ93" s="105"/>
      <c r="DK93" s="105"/>
      <c r="DL93" s="105"/>
      <c r="DM93" s="105"/>
      <c r="DN93" s="105"/>
      <c r="DO93" s="105"/>
      <c r="DP93" s="105"/>
      <c r="DQ93" s="105"/>
      <c r="DR93" s="105"/>
      <c r="DS93" s="105"/>
      <c r="DT93" s="105"/>
      <c r="DU93" s="105"/>
      <c r="DV93" s="105"/>
      <c r="DW93" s="105"/>
      <c r="DX93" s="105"/>
      <c r="DY93" s="105"/>
      <c r="DZ93" s="105"/>
      <c r="EA93" s="105"/>
      <c r="EB93" s="105"/>
      <c r="EC93" s="105"/>
      <c r="ED93" s="105"/>
      <c r="EE93" s="105"/>
      <c r="EF93" s="105"/>
      <c r="EG93" s="105"/>
      <c r="EH93" s="105"/>
      <c r="EI93" s="105"/>
      <c r="EJ93" s="105"/>
      <c r="EK93" s="105"/>
      <c r="EL93" s="105"/>
      <c r="EM93" s="105"/>
      <c r="EN93" s="105"/>
      <c r="EO93" s="105"/>
      <c r="EP93" s="105"/>
    </row>
    <row r="94" spans="1:146" s="28" customFormat="1" x14ac:dyDescent="0.25">
      <c r="A94" s="77"/>
      <c r="B94" s="81" t="s">
        <v>180</v>
      </c>
      <c r="C94" s="120"/>
      <c r="D94" s="150"/>
      <c r="E94" s="150"/>
      <c r="F94" s="78"/>
      <c r="G94" s="65"/>
      <c r="H94" s="65"/>
      <c r="I94" s="65"/>
      <c r="J94" s="58">
        <f>K94+L94</f>
        <v>864</v>
      </c>
      <c r="K94" s="58">
        <f t="shared" ref="K94:AP94" si="383">K88+K87+K82+K81+K76+K75+K70+K69+K63+K64+K57+K58+K50+K51</f>
        <v>432</v>
      </c>
      <c r="L94" s="58">
        <f t="shared" si="383"/>
        <v>432</v>
      </c>
      <c r="M94" s="58">
        <f t="shared" si="383"/>
        <v>0</v>
      </c>
      <c r="N94" s="58">
        <f t="shared" si="383"/>
        <v>0</v>
      </c>
      <c r="O94" s="58">
        <f t="shared" si="383"/>
        <v>0</v>
      </c>
      <c r="P94" s="58">
        <f t="shared" si="383"/>
        <v>0</v>
      </c>
      <c r="Q94" s="58">
        <f t="shared" si="383"/>
        <v>0</v>
      </c>
      <c r="R94" s="58">
        <f t="shared" si="383"/>
        <v>0</v>
      </c>
      <c r="S94" s="58">
        <f t="shared" si="383"/>
        <v>0</v>
      </c>
      <c r="T94" s="58">
        <f t="shared" si="383"/>
        <v>0</v>
      </c>
      <c r="U94" s="58">
        <f t="shared" si="383"/>
        <v>0</v>
      </c>
      <c r="V94" s="58">
        <f t="shared" si="383"/>
        <v>864</v>
      </c>
      <c r="W94" s="58">
        <f t="shared" si="383"/>
        <v>0</v>
      </c>
      <c r="X94" s="58">
        <f t="shared" si="383"/>
        <v>0</v>
      </c>
      <c r="Y94" s="58">
        <f t="shared" si="383"/>
        <v>0</v>
      </c>
      <c r="Z94" s="58">
        <f t="shared" si="383"/>
        <v>0</v>
      </c>
      <c r="AA94" s="58">
        <f t="shared" si="383"/>
        <v>0</v>
      </c>
      <c r="AB94" s="58">
        <f t="shared" si="383"/>
        <v>0</v>
      </c>
      <c r="AC94" s="58">
        <f t="shared" si="383"/>
        <v>0</v>
      </c>
      <c r="AD94" s="58">
        <f t="shared" si="383"/>
        <v>0</v>
      </c>
      <c r="AE94" s="58">
        <f t="shared" si="383"/>
        <v>0</v>
      </c>
      <c r="AF94" s="58">
        <f t="shared" si="383"/>
        <v>0</v>
      </c>
      <c r="AG94" s="58">
        <f t="shared" si="383"/>
        <v>0</v>
      </c>
      <c r="AH94" s="58">
        <f t="shared" si="383"/>
        <v>0</v>
      </c>
      <c r="AI94" s="58">
        <f t="shared" si="383"/>
        <v>0</v>
      </c>
      <c r="AJ94" s="58">
        <f t="shared" si="383"/>
        <v>0</v>
      </c>
      <c r="AK94" s="58">
        <f t="shared" si="383"/>
        <v>0</v>
      </c>
      <c r="AL94" s="58">
        <f t="shared" si="383"/>
        <v>0</v>
      </c>
      <c r="AM94" s="58">
        <f t="shared" si="383"/>
        <v>0</v>
      </c>
      <c r="AN94" s="58">
        <f t="shared" si="383"/>
        <v>0</v>
      </c>
      <c r="AO94" s="58">
        <f t="shared" si="383"/>
        <v>0</v>
      </c>
      <c r="AP94" s="58">
        <f t="shared" si="383"/>
        <v>0</v>
      </c>
      <c r="AQ94" s="58">
        <f t="shared" ref="AQ94:BV94" si="384">AQ88+AQ87+AQ82+AQ81+AQ76+AQ75+AQ70+AQ69+AQ63+AQ64+AQ57+AQ58+AQ50+AQ51</f>
        <v>0</v>
      </c>
      <c r="AR94" s="58">
        <f t="shared" si="384"/>
        <v>0</v>
      </c>
      <c r="AS94" s="58">
        <f t="shared" si="384"/>
        <v>0</v>
      </c>
      <c r="AT94" s="58">
        <f t="shared" si="384"/>
        <v>0</v>
      </c>
      <c r="AU94" s="58">
        <f t="shared" si="384"/>
        <v>0</v>
      </c>
      <c r="AV94" s="58">
        <f t="shared" si="384"/>
        <v>0</v>
      </c>
      <c r="AW94" s="58">
        <f t="shared" si="384"/>
        <v>0</v>
      </c>
      <c r="AX94" s="58">
        <f t="shared" si="384"/>
        <v>0</v>
      </c>
      <c r="AY94" s="58">
        <f t="shared" si="384"/>
        <v>0</v>
      </c>
      <c r="AZ94" s="58">
        <f t="shared" si="384"/>
        <v>0</v>
      </c>
      <c r="BA94" s="58">
        <f t="shared" si="384"/>
        <v>0</v>
      </c>
      <c r="BB94" s="58">
        <f t="shared" si="384"/>
        <v>0</v>
      </c>
      <c r="BC94" s="58">
        <f t="shared" si="384"/>
        <v>0</v>
      </c>
      <c r="BD94" s="58">
        <f t="shared" si="384"/>
        <v>0</v>
      </c>
      <c r="BE94" s="58">
        <f t="shared" si="384"/>
        <v>0</v>
      </c>
      <c r="BF94" s="58">
        <f t="shared" si="384"/>
        <v>0</v>
      </c>
      <c r="BG94" s="58">
        <f t="shared" si="384"/>
        <v>0</v>
      </c>
      <c r="BH94" s="58">
        <f t="shared" si="384"/>
        <v>288</v>
      </c>
      <c r="BI94" s="58">
        <f t="shared" si="384"/>
        <v>0</v>
      </c>
      <c r="BJ94" s="58">
        <f t="shared" si="384"/>
        <v>0</v>
      </c>
      <c r="BK94" s="58">
        <f t="shared" si="384"/>
        <v>0</v>
      </c>
      <c r="BL94" s="58">
        <f t="shared" si="384"/>
        <v>0</v>
      </c>
      <c r="BM94" s="58">
        <f t="shared" si="384"/>
        <v>0</v>
      </c>
      <c r="BN94" s="58">
        <f t="shared" si="384"/>
        <v>0</v>
      </c>
      <c r="BO94" s="58">
        <f t="shared" si="384"/>
        <v>0</v>
      </c>
      <c r="BP94" s="58">
        <f t="shared" si="384"/>
        <v>0</v>
      </c>
      <c r="BQ94" s="58">
        <f t="shared" si="384"/>
        <v>0</v>
      </c>
      <c r="BR94" s="58">
        <f t="shared" si="384"/>
        <v>288</v>
      </c>
      <c r="BS94" s="58">
        <f t="shared" si="384"/>
        <v>0</v>
      </c>
      <c r="BT94" s="58">
        <f t="shared" si="384"/>
        <v>252</v>
      </c>
      <c r="BU94" s="58">
        <f t="shared" si="384"/>
        <v>0</v>
      </c>
      <c r="BV94" s="58">
        <f t="shared" si="384"/>
        <v>0</v>
      </c>
      <c r="BW94" s="58">
        <f t="shared" ref="BW94:CQ94" si="385">BW88+BW87+BW82+BW81+BW76+BW75+BW70+BW69+BW63+BW64+BW57+BW58+BW50+BW51</f>
        <v>0</v>
      </c>
      <c r="BX94" s="58">
        <f t="shared" si="385"/>
        <v>0</v>
      </c>
      <c r="BY94" s="58">
        <f t="shared" si="385"/>
        <v>0</v>
      </c>
      <c r="BZ94" s="58">
        <f t="shared" si="385"/>
        <v>0</v>
      </c>
      <c r="CA94" s="58">
        <f t="shared" si="385"/>
        <v>0</v>
      </c>
      <c r="CB94" s="58">
        <f t="shared" si="385"/>
        <v>0</v>
      </c>
      <c r="CC94" s="58">
        <f t="shared" si="385"/>
        <v>0</v>
      </c>
      <c r="CD94" s="58">
        <f t="shared" si="385"/>
        <v>252</v>
      </c>
      <c r="CE94" s="58">
        <f t="shared" si="385"/>
        <v>0</v>
      </c>
      <c r="CF94" s="58">
        <f t="shared" si="385"/>
        <v>324</v>
      </c>
      <c r="CG94" s="58">
        <f t="shared" si="385"/>
        <v>0</v>
      </c>
      <c r="CH94" s="58">
        <f t="shared" si="385"/>
        <v>0</v>
      </c>
      <c r="CI94" s="58">
        <f t="shared" si="385"/>
        <v>0</v>
      </c>
      <c r="CJ94" s="58">
        <f t="shared" si="385"/>
        <v>0</v>
      </c>
      <c r="CK94" s="58">
        <f t="shared" si="385"/>
        <v>0</v>
      </c>
      <c r="CL94" s="58">
        <f t="shared" si="385"/>
        <v>0</v>
      </c>
      <c r="CM94" s="58">
        <f t="shared" si="385"/>
        <v>0</v>
      </c>
      <c r="CN94" s="58">
        <f t="shared" si="385"/>
        <v>0</v>
      </c>
      <c r="CO94" s="58">
        <f t="shared" si="385"/>
        <v>0</v>
      </c>
      <c r="CP94" s="58">
        <f t="shared" si="385"/>
        <v>324</v>
      </c>
      <c r="CQ94" s="58">
        <f t="shared" si="385"/>
        <v>0</v>
      </c>
      <c r="CR94" s="58">
        <f t="shared" si="378"/>
        <v>864</v>
      </c>
      <c r="CS94" s="58" t="b">
        <f t="shared" si="31"/>
        <v>1</v>
      </c>
      <c r="CT94" s="97"/>
      <c r="CU94" s="97"/>
      <c r="CV94" s="97"/>
      <c r="CW94" s="97"/>
      <c r="CX94" s="98"/>
      <c r="CY94" s="96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  <c r="EF94" s="71"/>
      <c r="EG94" s="71"/>
      <c r="EH94" s="71"/>
      <c r="EI94" s="71"/>
      <c r="EJ94" s="71"/>
      <c r="EK94" s="71"/>
      <c r="EL94" s="71"/>
      <c r="EM94" s="71"/>
      <c r="EN94" s="71"/>
      <c r="EO94" s="71"/>
      <c r="EP94" s="71"/>
    </row>
    <row r="95" spans="1:146" s="28" customFormat="1" x14ac:dyDescent="0.25">
      <c r="A95" s="77"/>
      <c r="B95" s="81" t="s">
        <v>181</v>
      </c>
      <c r="C95" s="120"/>
      <c r="D95" s="150"/>
      <c r="E95" s="150"/>
      <c r="F95" s="78"/>
      <c r="G95" s="65"/>
      <c r="H95" s="65"/>
      <c r="I95" s="65"/>
      <c r="J95" s="58"/>
      <c r="K95" s="154" t="b">
        <f>K93=K94</f>
        <v>1</v>
      </c>
      <c r="L95" s="154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  <c r="CP95" s="65"/>
      <c r="CQ95" s="65"/>
      <c r="CR95" s="58">
        <f t="shared" si="378"/>
        <v>0</v>
      </c>
      <c r="CS95" s="58" t="b">
        <f t="shared" si="31"/>
        <v>1</v>
      </c>
      <c r="CT95" s="97"/>
      <c r="CU95" s="97"/>
      <c r="CV95" s="97"/>
      <c r="CW95" s="97"/>
      <c r="CX95" s="98"/>
      <c r="CY95" s="96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  <c r="EF95" s="71"/>
      <c r="EG95" s="71"/>
      <c r="EH95" s="71"/>
      <c r="EI95" s="71"/>
      <c r="EJ95" s="71"/>
      <c r="EK95" s="71"/>
      <c r="EL95" s="71"/>
      <c r="EM95" s="71"/>
      <c r="EN95" s="71"/>
      <c r="EO95" s="71"/>
      <c r="EP95" s="71"/>
    </row>
    <row r="96" spans="1:146" s="29" customFormat="1" ht="30" x14ac:dyDescent="0.25">
      <c r="A96" s="67" t="s">
        <v>115</v>
      </c>
      <c r="B96" s="82" t="s">
        <v>113</v>
      </c>
      <c r="C96" s="121"/>
      <c r="D96" s="151"/>
      <c r="E96" s="151"/>
      <c r="F96" s="68"/>
      <c r="G96" s="66"/>
      <c r="H96" s="66"/>
      <c r="I96" s="66"/>
      <c r="J96" s="66">
        <v>216</v>
      </c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6"/>
      <c r="BJ96" s="66"/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>
        <v>216</v>
      </c>
      <c r="CG96" s="66">
        <f t="shared" ref="CG96" si="386">CF96-CQ96-CO96-CN96-CP96</f>
        <v>216</v>
      </c>
      <c r="CH96" s="66"/>
      <c r="CI96" s="66"/>
      <c r="CJ96" s="66"/>
      <c r="CK96" s="66"/>
      <c r="CL96" s="66"/>
      <c r="CM96" s="66"/>
      <c r="CN96" s="66"/>
      <c r="CO96" s="66"/>
      <c r="CP96" s="66"/>
      <c r="CQ96" s="66"/>
      <c r="CR96" s="66">
        <f t="shared" si="378"/>
        <v>216</v>
      </c>
      <c r="CS96" s="58" t="b">
        <f t="shared" ref="CS96" si="387">CR96=J96</f>
        <v>1</v>
      </c>
      <c r="CT96" s="106"/>
      <c r="CU96" s="106"/>
      <c r="CV96" s="106"/>
      <c r="CW96" s="106"/>
      <c r="CX96" s="107"/>
      <c r="CY96" s="92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</row>
    <row r="97" spans="1:146" s="29" customFormat="1" x14ac:dyDescent="0.25">
      <c r="A97" s="67"/>
      <c r="B97" s="82" t="s">
        <v>117</v>
      </c>
      <c r="C97" s="121"/>
      <c r="D97" s="151"/>
      <c r="E97" s="151"/>
      <c r="F97" s="68"/>
      <c r="G97" s="66"/>
      <c r="H97" s="66"/>
      <c r="I97" s="66"/>
      <c r="J97" s="66">
        <f>J91+J94+J96</f>
        <v>2952</v>
      </c>
      <c r="K97" s="66">
        <f>K91+K94+K96</f>
        <v>1908</v>
      </c>
      <c r="L97" s="66">
        <f>L91+L94+L96</f>
        <v>828</v>
      </c>
      <c r="M97" s="66">
        <f t="shared" ref="M97:AO97" si="388">M91+M94+M96</f>
        <v>1698</v>
      </c>
      <c r="N97" s="66">
        <f t="shared" si="388"/>
        <v>0</v>
      </c>
      <c r="O97" s="66">
        <f t="shared" si="388"/>
        <v>796</v>
      </c>
      <c r="P97" s="66">
        <f t="shared" si="388"/>
        <v>866</v>
      </c>
      <c r="Q97" s="66">
        <f t="shared" si="388"/>
        <v>0</v>
      </c>
      <c r="R97" s="66">
        <f t="shared" si="388"/>
        <v>0</v>
      </c>
      <c r="S97" s="66">
        <f t="shared" si="388"/>
        <v>36</v>
      </c>
      <c r="T97" s="66">
        <f t="shared" si="388"/>
        <v>62</v>
      </c>
      <c r="U97" s="66">
        <f t="shared" si="388"/>
        <v>40</v>
      </c>
      <c r="V97" s="66">
        <f t="shared" si="388"/>
        <v>864</v>
      </c>
      <c r="W97" s="66">
        <f t="shared" si="388"/>
        <v>72</v>
      </c>
      <c r="X97" s="66">
        <f>X91+X94+X96</f>
        <v>612</v>
      </c>
      <c r="Y97" s="66">
        <f>Y91+Y94+Y96</f>
        <v>596</v>
      </c>
      <c r="Z97" s="66">
        <f t="shared" si="388"/>
        <v>0</v>
      </c>
      <c r="AA97" s="66">
        <f t="shared" si="388"/>
        <v>360</v>
      </c>
      <c r="AB97" s="66">
        <f>AB91+AB94+AB96</f>
        <v>222</v>
      </c>
      <c r="AC97" s="66">
        <f t="shared" si="388"/>
        <v>14</v>
      </c>
      <c r="AD97" s="66">
        <f t="shared" si="388"/>
        <v>0</v>
      </c>
      <c r="AE97" s="66">
        <f t="shared" si="388"/>
        <v>0</v>
      </c>
      <c r="AF97" s="66">
        <f t="shared" si="388"/>
        <v>16</v>
      </c>
      <c r="AG97" s="66">
        <f t="shared" si="388"/>
        <v>0</v>
      </c>
      <c r="AH97" s="66">
        <f t="shared" si="388"/>
        <v>0</v>
      </c>
      <c r="AI97" s="66">
        <f t="shared" si="388"/>
        <v>0</v>
      </c>
      <c r="AJ97" s="66">
        <f t="shared" si="388"/>
        <v>864</v>
      </c>
      <c r="AK97" s="66">
        <f>AK91+AK94+AK96</f>
        <v>776</v>
      </c>
      <c r="AL97" s="66">
        <f t="shared" si="388"/>
        <v>0</v>
      </c>
      <c r="AM97" s="66">
        <f t="shared" si="388"/>
        <v>438</v>
      </c>
      <c r="AN97" s="66">
        <f t="shared" si="388"/>
        <v>312</v>
      </c>
      <c r="AO97" s="66">
        <f t="shared" si="388"/>
        <v>20</v>
      </c>
      <c r="AP97" s="66">
        <f t="shared" ref="AP97:BU97" si="389">AP91+AP94+AP96</f>
        <v>0</v>
      </c>
      <c r="AQ97" s="66">
        <f t="shared" si="389"/>
        <v>6</v>
      </c>
      <c r="AR97" s="66">
        <f>AR91+AR94+AR96</f>
        <v>70</v>
      </c>
      <c r="AS97" s="66">
        <f t="shared" si="389"/>
        <v>0</v>
      </c>
      <c r="AT97" s="66">
        <f t="shared" si="389"/>
        <v>0</v>
      </c>
      <c r="AU97" s="66">
        <f t="shared" si="389"/>
        <v>18</v>
      </c>
      <c r="AV97" s="66">
        <f t="shared" si="389"/>
        <v>612</v>
      </c>
      <c r="AW97" s="66">
        <f t="shared" si="389"/>
        <v>578</v>
      </c>
      <c r="AX97" s="66">
        <f t="shared" si="389"/>
        <v>0</v>
      </c>
      <c r="AY97" s="66">
        <f t="shared" si="389"/>
        <v>230</v>
      </c>
      <c r="AZ97" s="66">
        <f t="shared" si="389"/>
        <v>342</v>
      </c>
      <c r="BA97" s="66">
        <f t="shared" si="389"/>
        <v>0</v>
      </c>
      <c r="BB97" s="66">
        <f t="shared" si="389"/>
        <v>0</v>
      </c>
      <c r="BC97" s="66">
        <f t="shared" si="389"/>
        <v>6</v>
      </c>
      <c r="BD97" s="66">
        <f t="shared" si="389"/>
        <v>16</v>
      </c>
      <c r="BE97" s="66">
        <f t="shared" si="389"/>
        <v>0</v>
      </c>
      <c r="BF97" s="66">
        <f t="shared" si="389"/>
        <v>0</v>
      </c>
      <c r="BG97" s="66">
        <f t="shared" si="389"/>
        <v>18</v>
      </c>
      <c r="BH97" s="66">
        <f t="shared" si="389"/>
        <v>864</v>
      </c>
      <c r="BI97" s="66">
        <f t="shared" si="389"/>
        <v>484</v>
      </c>
      <c r="BJ97" s="66">
        <f t="shared" si="389"/>
        <v>0</v>
      </c>
      <c r="BK97" s="66">
        <f t="shared" si="389"/>
        <v>256</v>
      </c>
      <c r="BL97" s="66">
        <f t="shared" si="389"/>
        <v>222</v>
      </c>
      <c r="BM97" s="66">
        <f t="shared" si="389"/>
        <v>0</v>
      </c>
      <c r="BN97" s="66">
        <f t="shared" si="389"/>
        <v>0</v>
      </c>
      <c r="BO97" s="66">
        <f t="shared" si="389"/>
        <v>6</v>
      </c>
      <c r="BP97" s="66">
        <f t="shared" si="389"/>
        <v>34</v>
      </c>
      <c r="BQ97" s="66">
        <f t="shared" si="389"/>
        <v>40</v>
      </c>
      <c r="BR97" s="66">
        <f t="shared" si="389"/>
        <v>288</v>
      </c>
      <c r="BS97" s="66">
        <f t="shared" si="389"/>
        <v>18</v>
      </c>
      <c r="BT97" s="66">
        <f t="shared" si="389"/>
        <v>612</v>
      </c>
      <c r="BU97" s="66">
        <f t="shared" si="389"/>
        <v>330</v>
      </c>
      <c r="BV97" s="66">
        <f t="shared" ref="BV97:CQ97" si="390">BV91+BV94+BV96</f>
        <v>0</v>
      </c>
      <c r="BW97" s="66">
        <f t="shared" si="390"/>
        <v>150</v>
      </c>
      <c r="BX97" s="66">
        <f t="shared" si="390"/>
        <v>174</v>
      </c>
      <c r="BY97" s="66">
        <f t="shared" si="390"/>
        <v>0</v>
      </c>
      <c r="BZ97" s="66">
        <f t="shared" si="390"/>
        <v>0</v>
      </c>
      <c r="CA97" s="66">
        <f t="shared" si="390"/>
        <v>6</v>
      </c>
      <c r="CB97" s="66">
        <f t="shared" si="390"/>
        <v>12</v>
      </c>
      <c r="CC97" s="66">
        <f t="shared" si="390"/>
        <v>0</v>
      </c>
      <c r="CD97" s="66">
        <f t="shared" si="390"/>
        <v>252</v>
      </c>
      <c r="CE97" s="66">
        <f t="shared" si="390"/>
        <v>18</v>
      </c>
      <c r="CF97" s="66">
        <f>CF91+CF94+CF96</f>
        <v>864</v>
      </c>
      <c r="CG97" s="66">
        <f t="shared" si="390"/>
        <v>522</v>
      </c>
      <c r="CH97" s="66">
        <f t="shared" si="390"/>
        <v>0</v>
      </c>
      <c r="CI97" s="66">
        <f t="shared" si="390"/>
        <v>160</v>
      </c>
      <c r="CJ97" s="66">
        <f t="shared" si="390"/>
        <v>128</v>
      </c>
      <c r="CK97" s="66">
        <f t="shared" si="390"/>
        <v>0</v>
      </c>
      <c r="CL97" s="66">
        <f t="shared" si="390"/>
        <v>0</v>
      </c>
      <c r="CM97" s="66">
        <f t="shared" si="390"/>
        <v>18</v>
      </c>
      <c r="CN97" s="66">
        <f t="shared" si="390"/>
        <v>0</v>
      </c>
      <c r="CO97" s="66">
        <f t="shared" si="390"/>
        <v>0</v>
      </c>
      <c r="CP97" s="66">
        <f t="shared" si="390"/>
        <v>324</v>
      </c>
      <c r="CQ97" s="66">
        <f t="shared" si="390"/>
        <v>18</v>
      </c>
      <c r="CR97" s="66">
        <f t="shared" si="378"/>
        <v>2952</v>
      </c>
      <c r="CS97" s="58" t="b">
        <f>CR97=J97</f>
        <v>1</v>
      </c>
      <c r="CT97" s="106"/>
      <c r="CU97" s="106"/>
      <c r="CV97" s="106"/>
      <c r="CW97" s="106"/>
      <c r="CX97" s="107"/>
      <c r="CY97" s="92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  <c r="EF97" s="71"/>
      <c r="EG97" s="71"/>
      <c r="EH97" s="71"/>
      <c r="EI97" s="71"/>
      <c r="EJ97" s="71"/>
      <c r="EK97" s="71"/>
      <c r="EL97" s="71"/>
      <c r="EM97" s="71"/>
      <c r="EN97" s="71"/>
      <c r="EO97" s="71"/>
      <c r="EP97" s="71"/>
    </row>
    <row r="98" spans="1:146" s="29" customFormat="1" ht="25.5" customHeight="1" x14ac:dyDescent="0.25">
      <c r="A98" s="67"/>
      <c r="B98" s="82" t="s">
        <v>209</v>
      </c>
      <c r="C98" s="121"/>
      <c r="D98" s="151"/>
      <c r="E98" s="151"/>
      <c r="F98" s="68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296">
        <f>(X97-AF97)/X7</f>
        <v>35.058823529411768</v>
      </c>
      <c r="Y98" s="296"/>
      <c r="Z98" s="296"/>
      <c r="AA98" s="296"/>
      <c r="AB98" s="296"/>
      <c r="AC98" s="296"/>
      <c r="AD98" s="296"/>
      <c r="AE98" s="296"/>
      <c r="AF98" s="296"/>
      <c r="AG98" s="296"/>
      <c r="AH98" s="296"/>
      <c r="AI98" s="296"/>
      <c r="AJ98" s="296">
        <f>(AJ97-AR97)/AJ7</f>
        <v>33.083333333333336</v>
      </c>
      <c r="AK98" s="296"/>
      <c r="AL98" s="296"/>
      <c r="AM98" s="296"/>
      <c r="AN98" s="296"/>
      <c r="AO98" s="296"/>
      <c r="AP98" s="296"/>
      <c r="AQ98" s="296"/>
      <c r="AR98" s="296"/>
      <c r="AS98" s="296"/>
      <c r="AT98" s="296"/>
      <c r="AU98" s="296"/>
      <c r="AV98" s="296">
        <f>(AV97-BD97)/AV7</f>
        <v>35.058823529411768</v>
      </c>
      <c r="AW98" s="296"/>
      <c r="AX98" s="296"/>
      <c r="AY98" s="296"/>
      <c r="AZ98" s="296"/>
      <c r="BA98" s="296"/>
      <c r="BB98" s="296"/>
      <c r="BC98" s="296"/>
      <c r="BD98" s="296"/>
      <c r="BE98" s="296"/>
      <c r="BF98" s="296"/>
      <c r="BG98" s="296"/>
      <c r="BH98" s="296">
        <f>(BH97-BP97)/BH7</f>
        <v>34.583333333333336</v>
      </c>
      <c r="BI98" s="296"/>
      <c r="BJ98" s="296"/>
      <c r="BK98" s="296"/>
      <c r="BL98" s="296"/>
      <c r="BM98" s="296"/>
      <c r="BN98" s="296"/>
      <c r="BO98" s="296"/>
      <c r="BP98" s="296"/>
      <c r="BQ98" s="296"/>
      <c r="BR98" s="296"/>
      <c r="BS98" s="296"/>
      <c r="BT98" s="296">
        <f>(BT97-CB97)/BT7</f>
        <v>35.294117647058826</v>
      </c>
      <c r="BU98" s="296"/>
      <c r="BV98" s="296"/>
      <c r="BW98" s="296"/>
      <c r="BX98" s="296"/>
      <c r="BY98" s="296"/>
      <c r="BZ98" s="296"/>
      <c r="CA98" s="296"/>
      <c r="CB98" s="296"/>
      <c r="CC98" s="296"/>
      <c r="CD98" s="296"/>
      <c r="CE98" s="296"/>
      <c r="CF98" s="296">
        <f>(CF97-CN97)/CF7</f>
        <v>36</v>
      </c>
      <c r="CG98" s="296"/>
      <c r="CH98" s="296"/>
      <c r="CI98" s="296"/>
      <c r="CJ98" s="296"/>
      <c r="CK98" s="296"/>
      <c r="CL98" s="296"/>
      <c r="CM98" s="296"/>
      <c r="CN98" s="296"/>
      <c r="CO98" s="296"/>
      <c r="CP98" s="296"/>
      <c r="CQ98" s="296"/>
      <c r="CR98" s="66"/>
      <c r="CS98" s="58"/>
      <c r="CT98" s="106"/>
      <c r="CU98" s="106"/>
      <c r="CV98" s="106"/>
      <c r="CW98" s="106"/>
      <c r="CX98" s="107"/>
      <c r="CY98" s="92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  <c r="EF98" s="71"/>
      <c r="EG98" s="71"/>
      <c r="EH98" s="71"/>
      <c r="EI98" s="71"/>
      <c r="EJ98" s="71"/>
      <c r="EK98" s="71"/>
      <c r="EL98" s="71"/>
      <c r="EM98" s="71"/>
      <c r="EN98" s="71"/>
      <c r="EO98" s="71"/>
      <c r="EP98" s="71"/>
    </row>
    <row r="99" spans="1:146" s="27" customFormat="1" ht="13.5" customHeight="1" x14ac:dyDescent="0.25">
      <c r="A99" s="351"/>
      <c r="B99" s="352" t="s">
        <v>210</v>
      </c>
      <c r="C99" s="356"/>
      <c r="D99" s="355"/>
      <c r="E99" s="355"/>
      <c r="F99" s="355"/>
      <c r="G99" s="356"/>
      <c r="H99" s="356"/>
      <c r="I99" s="356"/>
      <c r="J99" s="356">
        <v>4428</v>
      </c>
      <c r="K99" s="64"/>
      <c r="L99" s="356"/>
      <c r="M99" s="356"/>
      <c r="N99" s="356"/>
      <c r="O99" s="356"/>
      <c r="P99" s="356"/>
      <c r="Q99" s="356"/>
      <c r="R99" s="356"/>
      <c r="S99" s="356"/>
      <c r="T99" s="356"/>
      <c r="U99" s="356"/>
      <c r="V99" s="356"/>
      <c r="W99" s="356"/>
      <c r="X99" s="356">
        <f>36*X7</f>
        <v>612</v>
      </c>
      <c r="Y99" s="357"/>
      <c r="Z99" s="356"/>
      <c r="AA99" s="356"/>
      <c r="AB99" s="356"/>
      <c r="AC99" s="356"/>
      <c r="AD99" s="356"/>
      <c r="AE99" s="356"/>
      <c r="AF99" s="356"/>
      <c r="AG99" s="356"/>
      <c r="AH99" s="356"/>
      <c r="AI99" s="356"/>
      <c r="AJ99" s="356">
        <f>36*AJ7</f>
        <v>864</v>
      </c>
      <c r="AK99" s="356"/>
      <c r="AL99" s="356"/>
      <c r="AM99" s="356"/>
      <c r="AN99" s="356"/>
      <c r="AO99" s="356"/>
      <c r="AP99" s="356"/>
      <c r="AQ99" s="356"/>
      <c r="AR99" s="356"/>
      <c r="AS99" s="356"/>
      <c r="AT99" s="356"/>
      <c r="AU99" s="356"/>
      <c r="AV99" s="356">
        <f>36*AV7</f>
        <v>612</v>
      </c>
      <c r="AW99" s="356"/>
      <c r="AX99" s="356"/>
      <c r="AY99" s="356"/>
      <c r="AZ99" s="356"/>
      <c r="BA99" s="356"/>
      <c r="BB99" s="356"/>
      <c r="BC99" s="356"/>
      <c r="BD99" s="356">
        <v>16</v>
      </c>
      <c r="BE99" s="356"/>
      <c r="BF99" s="356"/>
      <c r="BG99" s="356"/>
      <c r="BH99" s="356">
        <f>36*BH7</f>
        <v>864</v>
      </c>
      <c r="BI99" s="356"/>
      <c r="BJ99" s="356"/>
      <c r="BK99" s="356"/>
      <c r="BL99" s="356"/>
      <c r="BM99" s="356"/>
      <c r="BN99" s="356"/>
      <c r="BO99" s="356"/>
      <c r="BP99" s="356">
        <v>34</v>
      </c>
      <c r="BQ99" s="356"/>
      <c r="BR99" s="356"/>
      <c r="BS99" s="356"/>
      <c r="BT99" s="356">
        <f>36*BT7</f>
        <v>612</v>
      </c>
      <c r="BU99" s="356"/>
      <c r="BV99" s="356"/>
      <c r="BW99" s="356"/>
      <c r="BX99" s="356"/>
      <c r="BY99" s="356"/>
      <c r="BZ99" s="356"/>
      <c r="CA99" s="356"/>
      <c r="CB99" s="356">
        <v>12</v>
      </c>
      <c r="CC99" s="356"/>
      <c r="CD99" s="356"/>
      <c r="CE99" s="356"/>
      <c r="CF99" s="356">
        <f>36*CF7</f>
        <v>864</v>
      </c>
      <c r="CG99" s="356"/>
      <c r="CH99" s="356"/>
      <c r="CI99" s="356"/>
      <c r="CJ99" s="356"/>
      <c r="CK99" s="356"/>
      <c r="CL99" s="356"/>
      <c r="CM99" s="356"/>
      <c r="CN99" s="356">
        <v>0</v>
      </c>
      <c r="CO99" s="356"/>
      <c r="CP99" s="356"/>
      <c r="CQ99" s="356"/>
      <c r="CR99" s="356"/>
      <c r="CS99" s="363">
        <v>1</v>
      </c>
      <c r="CT99" s="102"/>
      <c r="CU99" s="102"/>
      <c r="CV99" s="102"/>
      <c r="CW99" s="102"/>
      <c r="CX99" s="103"/>
      <c r="CY99" s="104"/>
      <c r="CZ99" s="105"/>
      <c r="DA99" s="105"/>
      <c r="DB99" s="105"/>
      <c r="DC99" s="105"/>
      <c r="DD99" s="105"/>
      <c r="DE99" s="105"/>
      <c r="DF99" s="105"/>
      <c r="DG99" s="105"/>
      <c r="DH99" s="105"/>
      <c r="DI99" s="105"/>
      <c r="DJ99" s="105"/>
      <c r="DK99" s="105"/>
      <c r="DL99" s="105"/>
      <c r="DM99" s="105"/>
      <c r="DN99" s="105"/>
      <c r="DO99" s="105"/>
      <c r="DP99" s="105"/>
      <c r="DQ99" s="105"/>
      <c r="DR99" s="105"/>
      <c r="DS99" s="105"/>
      <c r="DT99" s="105"/>
      <c r="DU99" s="105"/>
      <c r="DV99" s="105"/>
      <c r="DW99" s="105"/>
      <c r="DX99" s="105"/>
      <c r="DY99" s="105"/>
      <c r="DZ99" s="105"/>
      <c r="EA99" s="105"/>
      <c r="EB99" s="105"/>
      <c r="EC99" s="105"/>
      <c r="ED99" s="105"/>
      <c r="EE99" s="105"/>
      <c r="EF99" s="105"/>
      <c r="EG99" s="105"/>
      <c r="EH99" s="105"/>
      <c r="EI99" s="105"/>
      <c r="EJ99" s="105"/>
      <c r="EK99" s="105"/>
      <c r="EL99" s="105"/>
      <c r="EM99" s="105"/>
      <c r="EN99" s="105"/>
      <c r="EO99" s="105"/>
      <c r="EP99" s="105"/>
    </row>
    <row r="100" spans="1:146" s="28" customFormat="1" ht="66" customHeight="1" x14ac:dyDescent="0.25">
      <c r="A100" s="77"/>
      <c r="B100" s="81" t="s">
        <v>181</v>
      </c>
      <c r="C100" s="65"/>
      <c r="D100" s="78"/>
      <c r="E100" s="78"/>
      <c r="F100" s="78"/>
      <c r="G100" s="65"/>
      <c r="H100" s="65"/>
      <c r="I100" s="65"/>
      <c r="J100" s="69" t="b">
        <f>(J8+J26+J33+J45+J96)=J99</f>
        <v>1</v>
      </c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358"/>
      <c r="V100" s="358"/>
      <c r="W100" s="358"/>
      <c r="X100" s="70" t="b">
        <f>X99=X97</f>
        <v>1</v>
      </c>
      <c r="Y100" s="359"/>
      <c r="Z100" s="360"/>
      <c r="AA100" s="360"/>
      <c r="AB100" s="360"/>
      <c r="AC100" s="360"/>
      <c r="AD100" s="360"/>
      <c r="AE100" s="360"/>
      <c r="AF100" s="360"/>
      <c r="AG100" s="360"/>
      <c r="AH100" s="360"/>
      <c r="AI100" s="360"/>
      <c r="AJ100" s="70" t="b">
        <f>AJ97=AJ99</f>
        <v>1</v>
      </c>
      <c r="AK100" s="70"/>
      <c r="AL100" s="358"/>
      <c r="AM100" s="358"/>
      <c r="AN100" s="358"/>
      <c r="AO100" s="358"/>
      <c r="AP100" s="358"/>
      <c r="AQ100" s="358"/>
      <c r="AR100" s="358"/>
      <c r="AS100" s="358"/>
      <c r="AT100" s="358"/>
      <c r="AU100" s="358"/>
      <c r="AV100" s="70" t="b">
        <f>AV97=AV99</f>
        <v>1</v>
      </c>
      <c r="AW100" s="36"/>
      <c r="AX100" s="36"/>
      <c r="AY100" s="36"/>
      <c r="AZ100" s="36"/>
      <c r="BA100" s="36"/>
      <c r="BB100" s="36"/>
      <c r="BC100" s="36"/>
      <c r="BD100" s="70" t="b">
        <f>BD97=BD99</f>
        <v>1</v>
      </c>
      <c r="BE100" s="36"/>
      <c r="BF100" s="36"/>
      <c r="BG100" s="36"/>
      <c r="BH100" s="70" t="b">
        <f>BH97=BH99</f>
        <v>1</v>
      </c>
      <c r="BI100" s="36"/>
      <c r="BJ100" s="36"/>
      <c r="BK100" s="36"/>
      <c r="BL100" s="36"/>
      <c r="BM100" s="36"/>
      <c r="BN100" s="36"/>
      <c r="BO100" s="36"/>
      <c r="BP100" s="70" t="b">
        <f>BP97=BP99</f>
        <v>1</v>
      </c>
      <c r="BQ100" s="36"/>
      <c r="BR100" s="36"/>
      <c r="BS100" s="36"/>
      <c r="BT100" s="70" t="b">
        <f>BT97=BT99</f>
        <v>1</v>
      </c>
      <c r="BU100" s="70"/>
      <c r="BV100" s="37"/>
      <c r="BW100" s="37"/>
      <c r="BX100" s="37"/>
      <c r="BY100" s="37"/>
      <c r="BZ100" s="37"/>
      <c r="CA100" s="37"/>
      <c r="CB100" s="70" t="b">
        <f>CB99=CB97</f>
        <v>1</v>
      </c>
      <c r="CC100" s="70"/>
      <c r="CD100" s="70"/>
      <c r="CE100" s="70"/>
      <c r="CF100" s="70" t="b">
        <f>CF97=CF99</f>
        <v>1</v>
      </c>
      <c r="CG100" s="70"/>
      <c r="CH100" s="37"/>
      <c r="CI100" s="37"/>
      <c r="CJ100" s="37"/>
      <c r="CK100" s="37"/>
      <c r="CL100" s="37"/>
      <c r="CM100" s="37"/>
      <c r="CN100" s="70" t="b">
        <f>CN99=CN97</f>
        <v>1</v>
      </c>
      <c r="CO100" s="70"/>
      <c r="CP100" s="70"/>
      <c r="CQ100" s="70"/>
      <c r="CR100" s="65"/>
      <c r="CS100" s="108">
        <v>1</v>
      </c>
      <c r="CT100" s="97"/>
      <c r="CU100" s="97"/>
      <c r="CV100" s="97"/>
      <c r="CW100" s="97"/>
      <c r="CX100" s="98"/>
      <c r="CY100" s="96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</row>
    <row r="101" spans="1:146" ht="29.25" customHeight="1" x14ac:dyDescent="0.25">
      <c r="A101" s="79"/>
      <c r="B101" s="83" t="s">
        <v>294</v>
      </c>
      <c r="C101" s="32" t="str">
        <f>_xlfn.CONCAT("1курс-",D101+E101,", 2 курс - ",F101+G101,", 3 курс  - ",H101+I101,"")</f>
        <v>1курс-0, 2 курс - 5, 3 курс  - 9</v>
      </c>
      <c r="D101" s="50">
        <f t="shared" ref="D101:I101" si="391">COUNTIF(D7:D89,"З")</f>
        <v>0</v>
      </c>
      <c r="E101" s="50">
        <f t="shared" si="391"/>
        <v>0</v>
      </c>
      <c r="F101" s="50">
        <f t="shared" si="391"/>
        <v>0</v>
      </c>
      <c r="G101" s="50">
        <f t="shared" si="391"/>
        <v>5</v>
      </c>
      <c r="H101" s="50">
        <f t="shared" si="391"/>
        <v>4</v>
      </c>
      <c r="I101" s="50">
        <f t="shared" si="391"/>
        <v>5</v>
      </c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56"/>
      <c r="CR101" s="56"/>
      <c r="CS101" s="152">
        <v>1</v>
      </c>
      <c r="CT101" s="106"/>
      <c r="CU101" s="106"/>
      <c r="CV101" s="106"/>
      <c r="CW101" s="106"/>
      <c r="CX101" s="107"/>
      <c r="CY101" s="92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  <c r="EF101" s="71"/>
      <c r="EG101" s="71"/>
      <c r="EH101" s="71"/>
      <c r="EI101" s="71"/>
      <c r="EJ101" s="71"/>
      <c r="EK101" s="71"/>
      <c r="EL101" s="71"/>
      <c r="EM101" s="71"/>
      <c r="EN101" s="71"/>
      <c r="EO101" s="71"/>
      <c r="EP101" s="71"/>
    </row>
    <row r="102" spans="1:146" ht="30" x14ac:dyDescent="0.25">
      <c r="A102" s="79"/>
      <c r="B102" s="83" t="s">
        <v>293</v>
      </c>
      <c r="C102" s="32" t="str">
        <f>_xlfn.CONCAT("1курс-",D102+E102,", 2 курс - ",F102+G102,", 3 курс  - ",H102+I102,"")</f>
        <v>1курс-9, 2 курс - 5, 3 курс  - 1</v>
      </c>
      <c r="D102" s="50">
        <f>COUNTIF(D7:D89,"ДЗ")-1</f>
        <v>3</v>
      </c>
      <c r="E102" s="50">
        <f>COUNTIF(E7:E89,"ДЗ")-1</f>
        <v>6</v>
      </c>
      <c r="F102" s="50">
        <f>COUNTIF(F7:F89,"ДЗ")-1</f>
        <v>3</v>
      </c>
      <c r="G102" s="50">
        <f>COUNTIF(G7:G89,"ДЗ")-1</f>
        <v>2</v>
      </c>
      <c r="H102" s="50">
        <f>COUNTIF(H7:H89,"ДЗ")</f>
        <v>0</v>
      </c>
      <c r="I102" s="50">
        <f>COUNTIF(I7:I89,"ДЗ")</f>
        <v>1</v>
      </c>
      <c r="J102" s="50"/>
      <c r="K102" s="128">
        <f>K97/(J97-J96)*100</f>
        <v>69.73684210526315</v>
      </c>
      <c r="L102" s="128">
        <f>L97/(J97-J96)*100</f>
        <v>30.263157894736842</v>
      </c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152">
        <v>1</v>
      </c>
      <c r="CT102" s="106"/>
      <c r="CU102" s="106"/>
      <c r="CV102" s="106"/>
      <c r="CW102" s="106"/>
      <c r="CX102" s="107"/>
      <c r="CY102" s="92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  <c r="EF102" s="71"/>
      <c r="EG102" s="71"/>
      <c r="EH102" s="71"/>
      <c r="EI102" s="71"/>
      <c r="EJ102" s="71"/>
      <c r="EK102" s="71"/>
      <c r="EL102" s="71"/>
      <c r="EM102" s="71"/>
      <c r="EN102" s="71"/>
      <c r="EO102" s="71"/>
      <c r="EP102" s="71"/>
    </row>
    <row r="103" spans="1:146" ht="29.25" customHeight="1" x14ac:dyDescent="0.25">
      <c r="A103" s="109"/>
      <c r="B103" s="83" t="s">
        <v>292</v>
      </c>
      <c r="C103" s="32" t="str">
        <f>_xlfn.CONCAT("1курс-",D103+E103,", 2 курс - ",F103+G103,", 3 курс  - ",H103+I103,"")</f>
        <v>1курс-3, 2 курс - 6, 3 курс  - 6</v>
      </c>
      <c r="D103" s="50">
        <f t="shared" ref="D103:I103" si="392">COUNTIF(D7:D89,"Э")</f>
        <v>0</v>
      </c>
      <c r="E103" s="50">
        <f t="shared" si="392"/>
        <v>3</v>
      </c>
      <c r="F103" s="50">
        <f t="shared" si="392"/>
        <v>3</v>
      </c>
      <c r="G103" s="50">
        <f t="shared" si="392"/>
        <v>3</v>
      </c>
      <c r="H103" s="50">
        <f t="shared" si="392"/>
        <v>3</v>
      </c>
      <c r="I103" s="50">
        <f t="shared" si="392"/>
        <v>3</v>
      </c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152">
        <v>1</v>
      </c>
      <c r="CT103" s="106"/>
      <c r="CU103" s="106"/>
      <c r="CV103" s="106"/>
      <c r="CW103" s="106"/>
      <c r="CX103" s="107"/>
      <c r="CY103" s="92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</row>
    <row r="104" spans="1:146" ht="30" x14ac:dyDescent="0.25">
      <c r="A104" s="109"/>
      <c r="B104" s="83" t="s">
        <v>296</v>
      </c>
      <c r="C104" s="32" t="str">
        <f>_xlfn.CONCAT("1курс-",D104+E104,", 2 курс - ",F104+G104,", 3 курс  - ",H104+I104,"")</f>
        <v>1курс-8, 2 курс - 8, 3 курс  - 8</v>
      </c>
      <c r="D104" s="50">
        <f t="shared" ref="D104:I104" si="393">COUNTIF(D7:D89,"ДФК")</f>
        <v>6</v>
      </c>
      <c r="E104" s="50">
        <f t="shared" si="393"/>
        <v>2</v>
      </c>
      <c r="F104" s="50">
        <f t="shared" si="393"/>
        <v>4</v>
      </c>
      <c r="G104" s="50">
        <f t="shared" si="393"/>
        <v>4</v>
      </c>
      <c r="H104" s="50">
        <f t="shared" si="393"/>
        <v>5</v>
      </c>
      <c r="I104" s="50">
        <f t="shared" si="393"/>
        <v>3</v>
      </c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152">
        <v>1</v>
      </c>
      <c r="CT104" s="79"/>
      <c r="CU104" s="79"/>
      <c r="CV104" s="79"/>
      <c r="CW104" s="79"/>
      <c r="CX104" s="80"/>
      <c r="CY104" s="11"/>
    </row>
    <row r="105" spans="1:146" x14ac:dyDescent="0.25">
      <c r="A105" s="294" t="s">
        <v>211</v>
      </c>
      <c r="B105" s="295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  <c r="CQ105" s="56"/>
      <c r="CR105" s="56"/>
      <c r="CS105" s="152">
        <v>1</v>
      </c>
      <c r="CT105" s="79"/>
      <c r="CU105" s="79"/>
      <c r="CV105" s="79"/>
      <c r="CW105" s="79"/>
      <c r="CX105" s="80"/>
      <c r="CY105" s="11"/>
    </row>
    <row r="106" spans="1:146" x14ac:dyDescent="0.25">
      <c r="A106" s="39" t="s">
        <v>129</v>
      </c>
      <c r="B106" s="40" t="s">
        <v>212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153">
        <v>1</v>
      </c>
      <c r="CT106" s="34"/>
      <c r="CU106" s="34"/>
      <c r="CV106" s="34"/>
      <c r="CW106" s="34"/>
      <c r="CX106" s="11"/>
      <c r="CY106" s="11"/>
    </row>
    <row r="107" spans="1:146" x14ac:dyDescent="0.25">
      <c r="A107" s="39" t="s">
        <v>125</v>
      </c>
      <c r="B107" s="40" t="s">
        <v>213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153">
        <v>1</v>
      </c>
      <c r="CT107" s="34"/>
      <c r="CU107" s="34"/>
      <c r="CV107" s="34"/>
      <c r="CW107" s="34"/>
      <c r="CX107" s="11"/>
      <c r="CY107" s="11"/>
    </row>
    <row r="108" spans="1:146" x14ac:dyDescent="0.25">
      <c r="A108" s="39" t="s">
        <v>126</v>
      </c>
      <c r="B108" s="40" t="s">
        <v>214</v>
      </c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153">
        <v>1</v>
      </c>
      <c r="CT108" s="34"/>
      <c r="CU108" s="34"/>
      <c r="CV108" s="34"/>
      <c r="CW108" s="34"/>
      <c r="CX108" s="11"/>
      <c r="CY108" s="11"/>
    </row>
    <row r="109" spans="1:146" x14ac:dyDescent="0.25">
      <c r="A109" s="39" t="s">
        <v>225</v>
      </c>
      <c r="B109" s="40" t="s">
        <v>215</v>
      </c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>
        <v>1</v>
      </c>
      <c r="CT109" s="34"/>
      <c r="CU109" s="34"/>
      <c r="CV109" s="34"/>
      <c r="CW109" s="34"/>
      <c r="CX109" s="11"/>
      <c r="CY109" s="11"/>
    </row>
    <row r="110" spans="1:146" x14ac:dyDescent="0.25">
      <c r="A110" s="39" t="s">
        <v>226</v>
      </c>
      <c r="B110" s="40" t="s">
        <v>216</v>
      </c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>
        <v>1</v>
      </c>
      <c r="CT110" s="34"/>
      <c r="CU110" s="34"/>
      <c r="CV110" s="34"/>
      <c r="CW110" s="34"/>
      <c r="CX110" s="11"/>
      <c r="CY110" s="11"/>
    </row>
    <row r="111" spans="1:146" x14ac:dyDescent="0.25">
      <c r="A111" s="39" t="s">
        <v>295</v>
      </c>
      <c r="B111" s="40" t="s">
        <v>297</v>
      </c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>
        <v>1</v>
      </c>
      <c r="CT111" s="34"/>
      <c r="CU111" s="34"/>
      <c r="CV111" s="34"/>
      <c r="CW111" s="34"/>
      <c r="CX111" s="11"/>
      <c r="CY111" s="11"/>
    </row>
    <row r="112" spans="1:146" x14ac:dyDescent="0.25">
      <c r="A112" s="39"/>
      <c r="B112" s="40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>
        <v>1</v>
      </c>
      <c r="CT112" s="34"/>
      <c r="CU112" s="34"/>
      <c r="CV112" s="34"/>
      <c r="CW112" s="34"/>
      <c r="CX112" s="11"/>
      <c r="CY112" s="11"/>
    </row>
    <row r="113" spans="1:108" x14ac:dyDescent="0.25">
      <c r="A113" s="361"/>
      <c r="B113" s="362"/>
      <c r="C113" s="361"/>
      <c r="D113" s="361"/>
      <c r="E113" s="361"/>
      <c r="F113" s="361"/>
      <c r="G113" s="361"/>
      <c r="H113" s="361"/>
      <c r="I113" s="361"/>
      <c r="J113" s="361"/>
      <c r="K113" s="361"/>
      <c r="L113" s="361"/>
      <c r="M113" s="361"/>
      <c r="N113" s="361"/>
      <c r="O113" s="361"/>
      <c r="P113" s="361"/>
      <c r="Q113" s="361"/>
      <c r="R113" s="361"/>
      <c r="S113" s="361"/>
      <c r="T113" s="361"/>
      <c r="U113" s="361"/>
      <c r="V113" s="361"/>
      <c r="W113" s="361"/>
      <c r="X113" s="361"/>
      <c r="Y113" s="361"/>
      <c r="Z113" s="361"/>
      <c r="AA113" s="361"/>
      <c r="AB113" s="361"/>
      <c r="AC113" s="361"/>
      <c r="AD113" s="361"/>
      <c r="AE113" s="361"/>
      <c r="AF113" s="361"/>
      <c r="AG113" s="361"/>
      <c r="AH113" s="361"/>
      <c r="AI113" s="361"/>
      <c r="AJ113" s="361"/>
      <c r="AK113" s="361"/>
      <c r="AL113" s="361"/>
      <c r="AM113" s="361"/>
      <c r="AN113" s="361"/>
      <c r="AO113" s="361"/>
      <c r="AP113" s="361"/>
      <c r="AQ113" s="361"/>
      <c r="AR113" s="361"/>
      <c r="AS113" s="361"/>
      <c r="AT113" s="361"/>
      <c r="AU113" s="361"/>
      <c r="AV113" s="361"/>
      <c r="AW113" s="361"/>
      <c r="AX113" s="361"/>
      <c r="AY113" s="361"/>
      <c r="AZ113" s="361"/>
      <c r="BA113" s="361"/>
      <c r="BB113" s="361"/>
      <c r="BC113" s="361"/>
      <c r="BD113" s="361"/>
      <c r="BE113" s="361"/>
      <c r="BF113" s="361"/>
      <c r="BG113" s="361"/>
      <c r="BH113" s="361"/>
      <c r="BI113" s="361"/>
      <c r="BJ113" s="361"/>
      <c r="BK113" s="361"/>
      <c r="BL113" s="361"/>
      <c r="BM113" s="361"/>
      <c r="BN113" s="361"/>
      <c r="BO113" s="361"/>
      <c r="BP113" s="361"/>
      <c r="BQ113" s="361"/>
      <c r="BR113" s="361"/>
      <c r="BS113" s="361"/>
      <c r="BT113" s="361"/>
      <c r="BU113" s="361"/>
      <c r="BV113" s="361"/>
      <c r="BW113" s="361"/>
      <c r="BX113" s="361"/>
      <c r="BY113" s="361"/>
      <c r="BZ113" s="361"/>
      <c r="CA113" s="361"/>
      <c r="CB113" s="361"/>
      <c r="CC113" s="361"/>
      <c r="CD113" s="361"/>
      <c r="CE113" s="361"/>
      <c r="CF113" s="361"/>
      <c r="CG113" s="361"/>
      <c r="CH113" s="361"/>
      <c r="CI113" s="361"/>
      <c r="CJ113" s="361"/>
      <c r="CK113" s="361"/>
      <c r="CL113" s="361"/>
      <c r="CM113" s="361"/>
      <c r="CN113" s="361"/>
      <c r="CO113" s="361"/>
      <c r="CP113" s="361"/>
      <c r="CQ113" s="361"/>
      <c r="CR113" s="36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</row>
    <row r="114" spans="1:108" x14ac:dyDescent="0.25">
      <c r="A114" s="361"/>
      <c r="B114" s="362"/>
      <c r="C114" s="361"/>
      <c r="D114" s="361"/>
      <c r="E114" s="361"/>
      <c r="F114" s="361"/>
      <c r="G114" s="361"/>
      <c r="H114" s="361"/>
      <c r="I114" s="361"/>
      <c r="J114" s="361"/>
      <c r="K114" s="361"/>
      <c r="L114" s="361"/>
      <c r="M114" s="361"/>
      <c r="N114" s="361"/>
      <c r="O114" s="361"/>
      <c r="P114" s="361"/>
      <c r="Q114" s="361"/>
      <c r="R114" s="361"/>
      <c r="S114" s="361"/>
      <c r="T114" s="361"/>
      <c r="U114" s="361"/>
      <c r="V114" s="361"/>
      <c r="W114" s="361"/>
      <c r="X114" s="361"/>
      <c r="Y114" s="361"/>
      <c r="Z114" s="361"/>
      <c r="AA114" s="361"/>
      <c r="AB114" s="361"/>
      <c r="AC114" s="361"/>
      <c r="AD114" s="361"/>
      <c r="AE114" s="361"/>
      <c r="AF114" s="361"/>
      <c r="AG114" s="361"/>
      <c r="AH114" s="361"/>
      <c r="AI114" s="361"/>
      <c r="AJ114" s="361"/>
      <c r="AK114" s="361"/>
      <c r="AL114" s="361"/>
      <c r="AM114" s="361"/>
      <c r="AN114" s="361"/>
      <c r="AO114" s="361"/>
      <c r="AP114" s="361"/>
      <c r="AQ114" s="361"/>
      <c r="AR114" s="361"/>
      <c r="AS114" s="361"/>
      <c r="AT114" s="361"/>
      <c r="AU114" s="361"/>
      <c r="AV114" s="361"/>
      <c r="AW114" s="361"/>
      <c r="AX114" s="361"/>
      <c r="AY114" s="361"/>
      <c r="AZ114" s="361"/>
      <c r="BA114" s="361"/>
      <c r="BB114" s="361"/>
      <c r="BC114" s="361"/>
      <c r="BD114" s="361"/>
      <c r="BE114" s="361"/>
      <c r="BF114" s="361"/>
      <c r="BG114" s="361"/>
      <c r="BH114" s="361"/>
      <c r="BI114" s="361"/>
      <c r="BJ114" s="361"/>
      <c r="BK114" s="361"/>
      <c r="BL114" s="361"/>
      <c r="BM114" s="361"/>
      <c r="BN114" s="361"/>
      <c r="BO114" s="361"/>
      <c r="BP114" s="361"/>
      <c r="BQ114" s="361"/>
      <c r="BR114" s="361"/>
      <c r="BS114" s="361"/>
      <c r="BT114" s="361"/>
      <c r="BU114" s="361"/>
      <c r="BV114" s="361"/>
      <c r="BW114" s="361"/>
      <c r="BX114" s="361"/>
      <c r="BY114" s="361"/>
      <c r="BZ114" s="361"/>
      <c r="CA114" s="361"/>
      <c r="CB114" s="361"/>
      <c r="CC114" s="361"/>
      <c r="CD114" s="361"/>
      <c r="CE114" s="361"/>
      <c r="CF114" s="361"/>
      <c r="CG114" s="361"/>
      <c r="CH114" s="361"/>
      <c r="CI114" s="361"/>
      <c r="CJ114" s="361"/>
      <c r="CK114" s="361"/>
      <c r="CL114" s="361"/>
      <c r="CM114" s="361"/>
      <c r="CN114" s="361"/>
      <c r="CO114" s="361"/>
      <c r="CP114" s="361"/>
      <c r="CQ114" s="361"/>
      <c r="CR114" s="36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</row>
    <row r="115" spans="1:108" x14ac:dyDescent="0.25">
      <c r="A115" s="361"/>
      <c r="B115" s="362"/>
      <c r="C115" s="361"/>
      <c r="D115" s="361"/>
      <c r="E115" s="361"/>
      <c r="F115" s="361"/>
      <c r="G115" s="361"/>
      <c r="H115" s="361"/>
      <c r="I115" s="361"/>
      <c r="J115" s="361"/>
      <c r="K115" s="361"/>
      <c r="L115" s="361"/>
      <c r="M115" s="361"/>
      <c r="N115" s="361"/>
      <c r="O115" s="361"/>
      <c r="P115" s="361"/>
      <c r="Q115" s="361"/>
      <c r="R115" s="361"/>
      <c r="S115" s="361"/>
      <c r="T115" s="361"/>
      <c r="U115" s="361"/>
      <c r="V115" s="361"/>
      <c r="W115" s="361"/>
      <c r="X115" s="361"/>
      <c r="Y115" s="361"/>
      <c r="Z115" s="361"/>
      <c r="AA115" s="361"/>
      <c r="AB115" s="361"/>
      <c r="AC115" s="361"/>
      <c r="AD115" s="361"/>
      <c r="AE115" s="361"/>
      <c r="AF115" s="361"/>
      <c r="AG115" s="361"/>
      <c r="AH115" s="361"/>
      <c r="AI115" s="361"/>
      <c r="AJ115" s="361"/>
      <c r="AK115" s="361"/>
      <c r="AL115" s="361"/>
      <c r="AM115" s="361"/>
      <c r="AN115" s="361"/>
      <c r="AO115" s="361"/>
      <c r="AP115" s="361"/>
      <c r="AQ115" s="361"/>
      <c r="AR115" s="361"/>
      <c r="AS115" s="361"/>
      <c r="AT115" s="361"/>
      <c r="AU115" s="361"/>
      <c r="AV115" s="361"/>
      <c r="AW115" s="361"/>
      <c r="AX115" s="361"/>
      <c r="AY115" s="361"/>
      <c r="AZ115" s="361"/>
      <c r="BA115" s="361"/>
      <c r="BB115" s="361"/>
      <c r="BC115" s="361"/>
      <c r="BD115" s="361"/>
      <c r="BE115" s="361"/>
      <c r="BF115" s="361"/>
      <c r="BG115" s="361"/>
      <c r="BH115" s="361"/>
      <c r="BI115" s="361"/>
      <c r="BJ115" s="361"/>
      <c r="BK115" s="361"/>
      <c r="BL115" s="361"/>
      <c r="BM115" s="361"/>
      <c r="BN115" s="361"/>
      <c r="BO115" s="361"/>
      <c r="BP115" s="361"/>
      <c r="BQ115" s="361"/>
      <c r="BR115" s="361"/>
      <c r="BS115" s="361"/>
      <c r="BT115" s="361"/>
      <c r="BU115" s="361"/>
      <c r="BV115" s="361"/>
      <c r="BW115" s="361"/>
      <c r="BX115" s="361"/>
      <c r="BY115" s="361"/>
      <c r="BZ115" s="361"/>
      <c r="CA115" s="361"/>
      <c r="CB115" s="361"/>
      <c r="CC115" s="361"/>
      <c r="CD115" s="361"/>
      <c r="CE115" s="361"/>
      <c r="CF115" s="361"/>
      <c r="CG115" s="361"/>
      <c r="CH115" s="361"/>
      <c r="CI115" s="361"/>
      <c r="CJ115" s="361"/>
      <c r="CK115" s="361"/>
      <c r="CL115" s="361"/>
      <c r="CM115" s="361"/>
      <c r="CN115" s="361"/>
      <c r="CO115" s="361"/>
      <c r="CP115" s="361"/>
      <c r="CQ115" s="361"/>
      <c r="CR115" s="36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</row>
    <row r="116" spans="1:108" x14ac:dyDescent="0.25">
      <c r="A116" s="361"/>
      <c r="B116" s="362"/>
      <c r="C116" s="361"/>
      <c r="D116" s="361"/>
      <c r="E116" s="361"/>
      <c r="F116" s="361"/>
      <c r="G116" s="361"/>
      <c r="H116" s="361"/>
      <c r="I116" s="361"/>
      <c r="J116" s="361"/>
      <c r="K116" s="361"/>
      <c r="L116" s="361"/>
      <c r="M116" s="361"/>
      <c r="N116" s="361"/>
      <c r="O116" s="361"/>
      <c r="P116" s="361"/>
      <c r="Q116" s="361"/>
      <c r="R116" s="361"/>
      <c r="S116" s="361"/>
      <c r="T116" s="361"/>
      <c r="U116" s="361"/>
      <c r="V116" s="361"/>
      <c r="W116" s="361"/>
      <c r="X116" s="361"/>
      <c r="Y116" s="361"/>
      <c r="Z116" s="361"/>
      <c r="AA116" s="361"/>
      <c r="AB116" s="361"/>
      <c r="AC116" s="361"/>
      <c r="AD116" s="361"/>
      <c r="AE116" s="361"/>
      <c r="AF116" s="361"/>
      <c r="AG116" s="361"/>
      <c r="AH116" s="361"/>
      <c r="AI116" s="361"/>
      <c r="AJ116" s="361"/>
      <c r="AK116" s="361"/>
      <c r="AL116" s="361"/>
      <c r="AM116" s="361"/>
      <c r="AN116" s="361"/>
      <c r="AO116" s="361"/>
      <c r="AP116" s="361"/>
      <c r="AQ116" s="361"/>
      <c r="AR116" s="361"/>
      <c r="AS116" s="361"/>
      <c r="AT116" s="361"/>
      <c r="AU116" s="361"/>
      <c r="AV116" s="361"/>
      <c r="AW116" s="361"/>
      <c r="AX116" s="361"/>
      <c r="AY116" s="361"/>
      <c r="AZ116" s="361"/>
      <c r="BA116" s="361"/>
      <c r="BB116" s="361"/>
      <c r="BC116" s="361"/>
      <c r="BD116" s="361"/>
      <c r="BE116" s="361"/>
      <c r="BF116" s="361"/>
      <c r="BG116" s="361"/>
      <c r="BH116" s="361"/>
      <c r="BI116" s="361"/>
      <c r="BJ116" s="361"/>
      <c r="BK116" s="361"/>
      <c r="BL116" s="361"/>
      <c r="BM116" s="361"/>
      <c r="BN116" s="361"/>
      <c r="BO116" s="361"/>
      <c r="BP116" s="361"/>
      <c r="BQ116" s="361"/>
      <c r="BR116" s="361"/>
      <c r="BS116" s="361"/>
      <c r="BT116" s="361"/>
      <c r="BU116" s="361"/>
      <c r="BV116" s="361"/>
      <c r="BW116" s="361"/>
      <c r="BX116" s="361"/>
      <c r="BY116" s="361"/>
      <c r="BZ116" s="361"/>
      <c r="CA116" s="361"/>
      <c r="CB116" s="361"/>
      <c r="CC116" s="361"/>
      <c r="CD116" s="361"/>
      <c r="CE116" s="361"/>
      <c r="CF116" s="361"/>
      <c r="CG116" s="361"/>
      <c r="CH116" s="361"/>
      <c r="CI116" s="361"/>
      <c r="CJ116" s="361"/>
      <c r="CK116" s="361"/>
      <c r="CL116" s="361"/>
      <c r="CM116" s="361"/>
      <c r="CN116" s="361"/>
      <c r="CO116" s="361"/>
      <c r="CP116" s="361"/>
      <c r="CQ116" s="361"/>
      <c r="CR116" s="36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</row>
    <row r="117" spans="1:108" x14ac:dyDescent="0.25">
      <c r="A117" s="361"/>
      <c r="B117" s="362"/>
      <c r="C117" s="361"/>
      <c r="D117" s="361"/>
      <c r="E117" s="361"/>
      <c r="F117" s="361"/>
      <c r="G117" s="361"/>
      <c r="H117" s="361"/>
      <c r="I117" s="361"/>
      <c r="J117" s="361"/>
      <c r="K117" s="361"/>
      <c r="L117" s="361"/>
      <c r="M117" s="361"/>
      <c r="N117" s="361"/>
      <c r="O117" s="361"/>
      <c r="P117" s="361"/>
      <c r="Q117" s="361"/>
      <c r="R117" s="361"/>
      <c r="S117" s="361"/>
      <c r="T117" s="361"/>
      <c r="U117" s="361"/>
      <c r="V117" s="361"/>
      <c r="W117" s="361"/>
      <c r="X117" s="361"/>
      <c r="Y117" s="361"/>
      <c r="Z117" s="361"/>
      <c r="AA117" s="361"/>
      <c r="AB117" s="361"/>
      <c r="AC117" s="361"/>
      <c r="AD117" s="361"/>
      <c r="AE117" s="361"/>
      <c r="AF117" s="361"/>
      <c r="AG117" s="361"/>
      <c r="AH117" s="361"/>
      <c r="AI117" s="361"/>
      <c r="AJ117" s="361"/>
      <c r="AK117" s="361"/>
      <c r="AL117" s="361"/>
      <c r="AM117" s="361"/>
      <c r="AN117" s="361"/>
      <c r="AO117" s="361"/>
      <c r="AP117" s="361"/>
      <c r="AQ117" s="361"/>
      <c r="AR117" s="361"/>
      <c r="AS117" s="361"/>
      <c r="AT117" s="361"/>
      <c r="AU117" s="361"/>
      <c r="AV117" s="361"/>
      <c r="AW117" s="361"/>
      <c r="AX117" s="361"/>
      <c r="AY117" s="361"/>
      <c r="AZ117" s="361"/>
      <c r="BA117" s="361"/>
      <c r="BB117" s="361"/>
      <c r="BC117" s="361"/>
      <c r="BD117" s="361"/>
      <c r="BE117" s="361"/>
      <c r="BF117" s="361"/>
      <c r="BG117" s="361"/>
      <c r="BH117" s="361"/>
      <c r="BI117" s="361"/>
      <c r="BJ117" s="361"/>
      <c r="BK117" s="361"/>
      <c r="BL117" s="361"/>
      <c r="BM117" s="361"/>
      <c r="BN117" s="361"/>
      <c r="BO117" s="361"/>
      <c r="BP117" s="361"/>
      <c r="BQ117" s="361"/>
      <c r="BR117" s="361"/>
      <c r="BS117" s="361"/>
      <c r="BT117" s="361"/>
      <c r="BU117" s="361"/>
      <c r="BV117" s="361"/>
      <c r="BW117" s="361"/>
      <c r="BX117" s="361"/>
      <c r="BY117" s="361"/>
      <c r="BZ117" s="361"/>
      <c r="CA117" s="361"/>
      <c r="CB117" s="361"/>
      <c r="CC117" s="361"/>
      <c r="CD117" s="361"/>
      <c r="CE117" s="361"/>
      <c r="CF117" s="361"/>
      <c r="CG117" s="361"/>
      <c r="CH117" s="361"/>
      <c r="CI117" s="361"/>
      <c r="CJ117" s="361"/>
      <c r="CK117" s="361"/>
      <c r="CL117" s="361"/>
      <c r="CM117" s="361"/>
      <c r="CN117" s="361"/>
      <c r="CO117" s="361"/>
      <c r="CP117" s="361"/>
      <c r="CQ117" s="361"/>
      <c r="CR117" s="36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</row>
    <row r="118" spans="1:108" x14ac:dyDescent="0.25">
      <c r="A118" s="361"/>
      <c r="B118" s="362"/>
      <c r="C118" s="361"/>
      <c r="D118" s="361"/>
      <c r="E118" s="361"/>
      <c r="F118" s="361"/>
      <c r="G118" s="361"/>
      <c r="H118" s="361"/>
      <c r="I118" s="361"/>
      <c r="J118" s="361"/>
      <c r="K118" s="361"/>
      <c r="L118" s="361"/>
      <c r="M118" s="361"/>
      <c r="N118" s="361"/>
      <c r="O118" s="361"/>
      <c r="P118" s="361"/>
      <c r="Q118" s="361"/>
      <c r="R118" s="361"/>
      <c r="S118" s="361"/>
      <c r="T118" s="361"/>
      <c r="U118" s="361"/>
      <c r="V118" s="361"/>
      <c r="W118" s="361"/>
      <c r="X118" s="361"/>
      <c r="Y118" s="361"/>
      <c r="Z118" s="361"/>
      <c r="AA118" s="361"/>
      <c r="AB118" s="361"/>
      <c r="AC118" s="361"/>
      <c r="AD118" s="361"/>
      <c r="AE118" s="361"/>
      <c r="AF118" s="361"/>
      <c r="AG118" s="361"/>
      <c r="AH118" s="361"/>
      <c r="AI118" s="361"/>
      <c r="AJ118" s="361"/>
      <c r="AK118" s="361"/>
      <c r="AL118" s="361"/>
      <c r="AM118" s="361"/>
      <c r="AN118" s="361"/>
      <c r="AO118" s="361"/>
      <c r="AP118" s="361"/>
      <c r="AQ118" s="361"/>
      <c r="AR118" s="361"/>
      <c r="AS118" s="361"/>
      <c r="AT118" s="361"/>
      <c r="AU118" s="361"/>
      <c r="AV118" s="361"/>
      <c r="AW118" s="361"/>
      <c r="AX118" s="361"/>
      <c r="AY118" s="361"/>
      <c r="AZ118" s="361"/>
      <c r="BA118" s="361"/>
      <c r="BB118" s="361"/>
      <c r="BC118" s="361"/>
      <c r="BD118" s="361"/>
      <c r="BE118" s="361"/>
      <c r="BF118" s="361"/>
      <c r="BG118" s="361"/>
      <c r="BH118" s="361"/>
      <c r="BI118" s="361"/>
      <c r="BJ118" s="361"/>
      <c r="BK118" s="361"/>
      <c r="BL118" s="361"/>
      <c r="BM118" s="361"/>
      <c r="BN118" s="361"/>
      <c r="BO118" s="361"/>
      <c r="BP118" s="361"/>
      <c r="BQ118" s="361"/>
      <c r="BR118" s="361"/>
      <c r="BS118" s="361"/>
      <c r="BT118" s="361"/>
      <c r="BU118" s="361"/>
      <c r="BV118" s="361"/>
      <c r="BW118" s="361"/>
      <c r="BX118" s="361"/>
      <c r="BY118" s="361"/>
      <c r="BZ118" s="361"/>
      <c r="CA118" s="361"/>
      <c r="CB118" s="361"/>
      <c r="CC118" s="361"/>
      <c r="CD118" s="361"/>
      <c r="CE118" s="361"/>
      <c r="CF118" s="361"/>
      <c r="CG118" s="361"/>
      <c r="CH118" s="361"/>
      <c r="CI118" s="361"/>
      <c r="CJ118" s="361"/>
      <c r="CK118" s="361"/>
      <c r="CL118" s="361"/>
      <c r="CM118" s="361"/>
      <c r="CN118" s="361"/>
      <c r="CO118" s="361"/>
      <c r="CP118" s="361"/>
      <c r="CQ118" s="361"/>
      <c r="CR118" s="36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</row>
    <row r="119" spans="1:108" x14ac:dyDescent="0.25">
      <c r="A119" s="361"/>
      <c r="B119" s="362"/>
      <c r="C119" s="361"/>
      <c r="D119" s="361"/>
      <c r="E119" s="361"/>
      <c r="F119" s="361"/>
      <c r="G119" s="361"/>
      <c r="H119" s="361"/>
      <c r="I119" s="361"/>
      <c r="J119" s="361"/>
      <c r="K119" s="361"/>
      <c r="L119" s="361"/>
      <c r="M119" s="361"/>
      <c r="N119" s="361"/>
      <c r="O119" s="361"/>
      <c r="P119" s="361"/>
      <c r="Q119" s="361"/>
      <c r="R119" s="361"/>
      <c r="S119" s="361"/>
      <c r="T119" s="361"/>
      <c r="U119" s="361"/>
      <c r="V119" s="361"/>
      <c r="W119" s="361"/>
      <c r="X119" s="361"/>
      <c r="Y119" s="361"/>
      <c r="Z119" s="361"/>
      <c r="AA119" s="361"/>
      <c r="AB119" s="361"/>
      <c r="AC119" s="361"/>
      <c r="AD119" s="361"/>
      <c r="AE119" s="361"/>
      <c r="AF119" s="361"/>
      <c r="AG119" s="361"/>
      <c r="AH119" s="361"/>
      <c r="AI119" s="361"/>
      <c r="AJ119" s="361"/>
      <c r="AK119" s="361"/>
      <c r="AL119" s="361"/>
      <c r="AM119" s="361"/>
      <c r="AN119" s="361"/>
      <c r="AO119" s="361"/>
      <c r="AP119" s="361"/>
      <c r="AQ119" s="361"/>
      <c r="AR119" s="361"/>
      <c r="AS119" s="361"/>
      <c r="AT119" s="361"/>
      <c r="AU119" s="361"/>
      <c r="AV119" s="361"/>
      <c r="AW119" s="361"/>
      <c r="AX119" s="361"/>
      <c r="AY119" s="361"/>
      <c r="AZ119" s="361"/>
      <c r="BA119" s="361"/>
      <c r="BB119" s="361"/>
      <c r="BC119" s="361"/>
      <c r="BD119" s="361"/>
      <c r="BE119" s="361"/>
      <c r="BF119" s="361"/>
      <c r="BG119" s="361"/>
      <c r="BH119" s="361"/>
      <c r="BI119" s="361"/>
      <c r="BJ119" s="361"/>
      <c r="BK119" s="361"/>
      <c r="BL119" s="361"/>
      <c r="BM119" s="361"/>
      <c r="BN119" s="361"/>
      <c r="BO119" s="361"/>
      <c r="BP119" s="361"/>
      <c r="BQ119" s="361"/>
      <c r="BR119" s="361"/>
      <c r="BS119" s="361"/>
      <c r="BT119" s="361"/>
      <c r="BU119" s="361"/>
      <c r="BV119" s="361"/>
      <c r="BW119" s="361"/>
      <c r="BX119" s="361"/>
      <c r="BY119" s="361"/>
      <c r="BZ119" s="361"/>
      <c r="CA119" s="361"/>
      <c r="CB119" s="361"/>
      <c r="CC119" s="361"/>
      <c r="CD119" s="361"/>
      <c r="CE119" s="361"/>
      <c r="CF119" s="361"/>
      <c r="CG119" s="361"/>
      <c r="CH119" s="361"/>
      <c r="CI119" s="361"/>
      <c r="CJ119" s="361"/>
      <c r="CK119" s="361"/>
      <c r="CL119" s="361"/>
      <c r="CM119" s="361"/>
      <c r="CN119" s="361"/>
      <c r="CO119" s="361"/>
      <c r="CP119" s="361"/>
      <c r="CQ119" s="361"/>
      <c r="CR119" s="36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</row>
    <row r="120" spans="1:108" x14ac:dyDescent="0.25">
      <c r="A120" s="361"/>
      <c r="B120" s="362"/>
      <c r="C120" s="361"/>
      <c r="D120" s="361"/>
      <c r="E120" s="361"/>
      <c r="F120" s="361"/>
      <c r="G120" s="361"/>
      <c r="H120" s="361"/>
      <c r="I120" s="361"/>
      <c r="J120" s="361"/>
      <c r="K120" s="361"/>
      <c r="L120" s="361"/>
      <c r="M120" s="361"/>
      <c r="N120" s="361"/>
      <c r="O120" s="361"/>
      <c r="P120" s="361"/>
      <c r="Q120" s="361"/>
      <c r="R120" s="361"/>
      <c r="S120" s="361"/>
      <c r="T120" s="361"/>
      <c r="U120" s="361"/>
      <c r="V120" s="361"/>
      <c r="W120" s="361"/>
      <c r="X120" s="361"/>
      <c r="Y120" s="361"/>
      <c r="Z120" s="361"/>
      <c r="AA120" s="361"/>
      <c r="AB120" s="361"/>
      <c r="AC120" s="361"/>
      <c r="AD120" s="361"/>
      <c r="AE120" s="361"/>
      <c r="AF120" s="361"/>
      <c r="AG120" s="361"/>
      <c r="AH120" s="361"/>
      <c r="AI120" s="361"/>
      <c r="AJ120" s="361"/>
      <c r="AK120" s="361"/>
      <c r="AL120" s="361"/>
      <c r="AM120" s="361"/>
      <c r="AN120" s="361"/>
      <c r="AO120" s="361"/>
      <c r="AP120" s="361"/>
      <c r="AQ120" s="361"/>
      <c r="AR120" s="361"/>
      <c r="AS120" s="361"/>
      <c r="AT120" s="361"/>
      <c r="AU120" s="361"/>
      <c r="AV120" s="361"/>
      <c r="AW120" s="361"/>
      <c r="AX120" s="361"/>
      <c r="AY120" s="361"/>
      <c r="AZ120" s="361"/>
      <c r="BA120" s="361"/>
      <c r="BB120" s="361"/>
      <c r="BC120" s="361"/>
      <c r="BD120" s="361"/>
      <c r="BE120" s="361"/>
      <c r="BF120" s="361"/>
      <c r="BG120" s="361"/>
      <c r="BH120" s="361"/>
      <c r="BI120" s="361"/>
      <c r="BJ120" s="361"/>
      <c r="BK120" s="361"/>
      <c r="BL120" s="361"/>
      <c r="BM120" s="361"/>
      <c r="BN120" s="361"/>
      <c r="BO120" s="361"/>
      <c r="BP120" s="361"/>
      <c r="BQ120" s="361"/>
      <c r="BR120" s="361"/>
      <c r="BS120" s="361"/>
      <c r="BT120" s="361"/>
      <c r="BU120" s="361"/>
      <c r="BV120" s="361"/>
      <c r="BW120" s="361"/>
      <c r="BX120" s="361"/>
      <c r="BY120" s="361"/>
      <c r="BZ120" s="361"/>
      <c r="CA120" s="361"/>
      <c r="CB120" s="361"/>
      <c r="CC120" s="361"/>
      <c r="CD120" s="361"/>
      <c r="CE120" s="361"/>
      <c r="CF120" s="361"/>
      <c r="CG120" s="361"/>
      <c r="CH120" s="361"/>
      <c r="CI120" s="361"/>
      <c r="CJ120" s="361"/>
      <c r="CK120" s="361"/>
      <c r="CL120" s="361"/>
      <c r="CM120" s="361"/>
      <c r="CN120" s="361"/>
      <c r="CO120" s="361"/>
      <c r="CP120" s="361"/>
      <c r="CQ120" s="361"/>
      <c r="CR120" s="36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</row>
    <row r="121" spans="1:108" x14ac:dyDescent="0.25">
      <c r="A121" s="361"/>
      <c r="B121" s="362"/>
      <c r="C121" s="361"/>
      <c r="D121" s="361"/>
      <c r="E121" s="361"/>
      <c r="F121" s="361"/>
      <c r="G121" s="361"/>
      <c r="H121" s="361"/>
      <c r="I121" s="361"/>
      <c r="J121" s="361"/>
      <c r="K121" s="361"/>
      <c r="L121" s="361"/>
      <c r="M121" s="361"/>
      <c r="N121" s="361"/>
      <c r="O121" s="361"/>
      <c r="P121" s="361"/>
      <c r="Q121" s="361"/>
      <c r="R121" s="361"/>
      <c r="S121" s="361"/>
      <c r="T121" s="361"/>
      <c r="U121" s="361"/>
      <c r="V121" s="361"/>
      <c r="W121" s="361"/>
      <c r="X121" s="361"/>
      <c r="Y121" s="361"/>
      <c r="Z121" s="361"/>
      <c r="AA121" s="361"/>
      <c r="AB121" s="361"/>
      <c r="AC121" s="361"/>
      <c r="AD121" s="361"/>
      <c r="AE121" s="361"/>
      <c r="AF121" s="361"/>
      <c r="AG121" s="361"/>
      <c r="AH121" s="361"/>
      <c r="AI121" s="361"/>
      <c r="AJ121" s="361"/>
      <c r="AK121" s="361"/>
      <c r="AL121" s="361"/>
      <c r="AM121" s="361"/>
      <c r="AN121" s="361"/>
      <c r="AO121" s="361"/>
      <c r="AP121" s="361"/>
      <c r="AQ121" s="361"/>
      <c r="AR121" s="361"/>
      <c r="AS121" s="361"/>
      <c r="AT121" s="361"/>
      <c r="AU121" s="361"/>
      <c r="AV121" s="361"/>
      <c r="AW121" s="361"/>
      <c r="AX121" s="361"/>
      <c r="AY121" s="361"/>
      <c r="AZ121" s="361"/>
      <c r="BA121" s="361"/>
      <c r="BB121" s="361"/>
      <c r="BC121" s="361"/>
      <c r="BD121" s="361"/>
      <c r="BE121" s="361"/>
      <c r="BF121" s="361"/>
      <c r="BG121" s="361"/>
      <c r="BH121" s="361"/>
      <c r="BI121" s="361"/>
      <c r="BJ121" s="361"/>
      <c r="BK121" s="361"/>
      <c r="BL121" s="361"/>
      <c r="BM121" s="361"/>
      <c r="BN121" s="361"/>
      <c r="BO121" s="361"/>
      <c r="BP121" s="361"/>
      <c r="BQ121" s="361"/>
      <c r="BR121" s="361"/>
      <c r="BS121" s="361"/>
      <c r="BT121" s="361"/>
      <c r="BU121" s="361"/>
      <c r="BV121" s="361"/>
      <c r="BW121" s="361"/>
      <c r="BX121" s="361"/>
      <c r="BY121" s="361"/>
      <c r="BZ121" s="361"/>
      <c r="CA121" s="361"/>
      <c r="CB121" s="361"/>
      <c r="CC121" s="361"/>
      <c r="CD121" s="361"/>
      <c r="CE121" s="361"/>
      <c r="CF121" s="361"/>
      <c r="CG121" s="361"/>
      <c r="CH121" s="361"/>
      <c r="CI121" s="361"/>
      <c r="CJ121" s="361"/>
      <c r="CK121" s="361"/>
      <c r="CL121" s="361"/>
      <c r="CM121" s="361"/>
      <c r="CN121" s="361"/>
      <c r="CO121" s="361"/>
      <c r="CP121" s="361"/>
      <c r="CQ121" s="361"/>
      <c r="CR121" s="36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</row>
    <row r="122" spans="1:108" x14ac:dyDescent="0.25">
      <c r="A122" s="361"/>
      <c r="B122" s="362"/>
      <c r="C122" s="361"/>
      <c r="D122" s="361"/>
      <c r="E122" s="361"/>
      <c r="F122" s="361"/>
      <c r="G122" s="361"/>
      <c r="H122" s="361"/>
      <c r="I122" s="361"/>
      <c r="J122" s="361"/>
      <c r="K122" s="361"/>
      <c r="L122" s="361"/>
      <c r="M122" s="361"/>
      <c r="N122" s="361"/>
      <c r="O122" s="361"/>
      <c r="P122" s="361"/>
      <c r="Q122" s="361"/>
      <c r="R122" s="361"/>
      <c r="S122" s="361"/>
      <c r="T122" s="361"/>
      <c r="U122" s="361"/>
      <c r="V122" s="361"/>
      <c r="W122" s="361"/>
      <c r="X122" s="361"/>
      <c r="Y122" s="361"/>
      <c r="Z122" s="361"/>
      <c r="AA122" s="361"/>
      <c r="AB122" s="361"/>
      <c r="AC122" s="361"/>
      <c r="AD122" s="361"/>
      <c r="AE122" s="361"/>
      <c r="AF122" s="361"/>
      <c r="AG122" s="361"/>
      <c r="AH122" s="361"/>
      <c r="AI122" s="361"/>
      <c r="AJ122" s="361"/>
      <c r="AK122" s="361"/>
      <c r="AL122" s="361"/>
      <c r="AM122" s="361"/>
      <c r="AN122" s="361"/>
      <c r="AO122" s="361"/>
      <c r="AP122" s="361"/>
      <c r="AQ122" s="361"/>
      <c r="AR122" s="361"/>
      <c r="AS122" s="361"/>
      <c r="AT122" s="361"/>
      <c r="AU122" s="361"/>
      <c r="AV122" s="361"/>
      <c r="AW122" s="361"/>
      <c r="AX122" s="361"/>
      <c r="AY122" s="361"/>
      <c r="AZ122" s="361"/>
      <c r="BA122" s="361"/>
      <c r="BB122" s="361"/>
      <c r="BC122" s="361"/>
      <c r="BD122" s="361"/>
      <c r="BE122" s="361"/>
      <c r="BF122" s="361"/>
      <c r="BG122" s="361"/>
      <c r="BH122" s="361"/>
      <c r="BI122" s="361"/>
      <c r="BJ122" s="361"/>
      <c r="BK122" s="361"/>
      <c r="BL122" s="361"/>
      <c r="BM122" s="361"/>
      <c r="BN122" s="361"/>
      <c r="BO122" s="361"/>
      <c r="BP122" s="361"/>
      <c r="BQ122" s="361"/>
      <c r="BR122" s="361"/>
      <c r="BS122" s="361"/>
      <c r="BT122" s="361"/>
      <c r="BU122" s="361"/>
      <c r="BV122" s="361"/>
      <c r="BW122" s="361"/>
      <c r="BX122" s="361"/>
      <c r="BY122" s="361"/>
      <c r="BZ122" s="361"/>
      <c r="CA122" s="361"/>
      <c r="CB122" s="361"/>
      <c r="CC122" s="361"/>
      <c r="CD122" s="361"/>
      <c r="CE122" s="361"/>
      <c r="CF122" s="361"/>
      <c r="CG122" s="361"/>
      <c r="CH122" s="361"/>
      <c r="CI122" s="361"/>
      <c r="CJ122" s="361"/>
      <c r="CK122" s="361"/>
      <c r="CL122" s="361"/>
      <c r="CM122" s="361"/>
      <c r="CN122" s="361"/>
      <c r="CO122" s="361"/>
      <c r="CP122" s="361"/>
      <c r="CQ122" s="361"/>
      <c r="CR122" s="36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</row>
    <row r="123" spans="1:108" x14ac:dyDescent="0.25">
      <c r="A123" s="361"/>
      <c r="B123" s="362"/>
      <c r="C123" s="361"/>
      <c r="D123" s="361"/>
      <c r="E123" s="361"/>
      <c r="F123" s="361"/>
      <c r="G123" s="361"/>
      <c r="H123" s="361"/>
      <c r="I123" s="361"/>
      <c r="J123" s="361"/>
      <c r="K123" s="361"/>
      <c r="L123" s="361"/>
      <c r="M123" s="361"/>
      <c r="N123" s="361"/>
      <c r="O123" s="361"/>
      <c r="P123" s="361"/>
      <c r="Q123" s="361"/>
      <c r="R123" s="361"/>
      <c r="S123" s="361"/>
      <c r="T123" s="361"/>
      <c r="U123" s="361"/>
      <c r="V123" s="361"/>
      <c r="W123" s="361"/>
      <c r="X123" s="361"/>
      <c r="Y123" s="361"/>
      <c r="Z123" s="361"/>
      <c r="AA123" s="361"/>
      <c r="AB123" s="361"/>
      <c r="AC123" s="361"/>
      <c r="AD123" s="361"/>
      <c r="AE123" s="361"/>
      <c r="AF123" s="361"/>
      <c r="AG123" s="361"/>
      <c r="AH123" s="361"/>
      <c r="AI123" s="361"/>
      <c r="AJ123" s="361"/>
      <c r="AK123" s="361"/>
      <c r="AL123" s="361"/>
      <c r="AM123" s="361"/>
      <c r="AN123" s="361"/>
      <c r="AO123" s="361"/>
      <c r="AP123" s="361"/>
      <c r="AQ123" s="361"/>
      <c r="AR123" s="361"/>
      <c r="AS123" s="361"/>
      <c r="AT123" s="361"/>
      <c r="AU123" s="361"/>
      <c r="AV123" s="361"/>
      <c r="AW123" s="361"/>
      <c r="AX123" s="361"/>
      <c r="AY123" s="361"/>
      <c r="AZ123" s="361"/>
      <c r="BA123" s="361"/>
      <c r="BB123" s="361"/>
      <c r="BC123" s="361"/>
      <c r="BD123" s="361"/>
      <c r="BE123" s="361"/>
      <c r="BF123" s="361"/>
      <c r="BG123" s="361"/>
      <c r="BH123" s="361"/>
      <c r="BI123" s="361"/>
      <c r="BJ123" s="361"/>
      <c r="BK123" s="361"/>
      <c r="BL123" s="361"/>
      <c r="BM123" s="361"/>
      <c r="BN123" s="361"/>
      <c r="BO123" s="361"/>
      <c r="BP123" s="361"/>
      <c r="BQ123" s="361"/>
      <c r="BR123" s="361"/>
      <c r="BS123" s="361"/>
      <c r="BT123" s="361"/>
      <c r="BU123" s="361"/>
      <c r="BV123" s="361"/>
      <c r="BW123" s="361"/>
      <c r="BX123" s="361"/>
      <c r="BY123" s="361"/>
      <c r="BZ123" s="361"/>
      <c r="CA123" s="361"/>
      <c r="CB123" s="361"/>
      <c r="CC123" s="361"/>
      <c r="CD123" s="361"/>
      <c r="CE123" s="361"/>
      <c r="CF123" s="361"/>
      <c r="CG123" s="361"/>
      <c r="CH123" s="361"/>
      <c r="CI123" s="361"/>
      <c r="CJ123" s="361"/>
      <c r="CK123" s="361"/>
      <c r="CL123" s="361"/>
      <c r="CM123" s="361"/>
      <c r="CN123" s="361"/>
      <c r="CO123" s="361"/>
      <c r="CP123" s="361"/>
      <c r="CQ123" s="361"/>
      <c r="CR123" s="36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</row>
    <row r="124" spans="1:108" x14ac:dyDescent="0.25">
      <c r="A124" s="361"/>
      <c r="B124" s="362"/>
      <c r="C124" s="361"/>
      <c r="D124" s="361"/>
      <c r="E124" s="361"/>
      <c r="F124" s="361"/>
      <c r="G124" s="361"/>
      <c r="H124" s="361"/>
      <c r="I124" s="361"/>
      <c r="J124" s="361"/>
      <c r="K124" s="361"/>
      <c r="L124" s="361"/>
      <c r="M124" s="361"/>
      <c r="N124" s="361"/>
      <c r="O124" s="361"/>
      <c r="P124" s="361"/>
      <c r="Q124" s="361"/>
      <c r="R124" s="361"/>
      <c r="S124" s="361"/>
      <c r="T124" s="361"/>
      <c r="U124" s="361"/>
      <c r="V124" s="361"/>
      <c r="W124" s="361"/>
      <c r="X124" s="361"/>
      <c r="Y124" s="361"/>
      <c r="Z124" s="361"/>
      <c r="AA124" s="361"/>
      <c r="AB124" s="361"/>
      <c r="AC124" s="361"/>
      <c r="AD124" s="361"/>
      <c r="AE124" s="361"/>
      <c r="AF124" s="361"/>
      <c r="AG124" s="361"/>
      <c r="AH124" s="361"/>
      <c r="AI124" s="361"/>
      <c r="AJ124" s="361"/>
      <c r="AK124" s="361"/>
      <c r="AL124" s="361"/>
      <c r="AM124" s="361"/>
      <c r="AN124" s="361"/>
      <c r="AO124" s="361"/>
      <c r="AP124" s="361"/>
      <c r="AQ124" s="361"/>
      <c r="AR124" s="361"/>
      <c r="AS124" s="361"/>
      <c r="AT124" s="361"/>
      <c r="AU124" s="361"/>
      <c r="AV124" s="361"/>
      <c r="AW124" s="361"/>
      <c r="AX124" s="361"/>
      <c r="AY124" s="361"/>
      <c r="AZ124" s="361"/>
      <c r="BA124" s="361"/>
      <c r="BB124" s="361"/>
      <c r="BC124" s="361"/>
      <c r="BD124" s="361"/>
      <c r="BE124" s="361"/>
      <c r="BF124" s="361"/>
      <c r="BG124" s="361"/>
      <c r="BH124" s="361"/>
      <c r="BI124" s="361"/>
      <c r="BJ124" s="361"/>
      <c r="BK124" s="361"/>
      <c r="BL124" s="361"/>
      <c r="BM124" s="361"/>
      <c r="BN124" s="361"/>
      <c r="BO124" s="361"/>
      <c r="BP124" s="361"/>
      <c r="BQ124" s="361"/>
      <c r="BR124" s="361"/>
      <c r="BS124" s="361"/>
      <c r="BT124" s="361"/>
      <c r="BU124" s="361"/>
      <c r="BV124" s="361"/>
      <c r="BW124" s="361"/>
      <c r="BX124" s="361"/>
      <c r="BY124" s="361"/>
      <c r="BZ124" s="361"/>
      <c r="CA124" s="361"/>
      <c r="CB124" s="361"/>
      <c r="CC124" s="361"/>
      <c r="CD124" s="361"/>
      <c r="CE124" s="361"/>
      <c r="CF124" s="361"/>
      <c r="CG124" s="361"/>
      <c r="CH124" s="361"/>
      <c r="CI124" s="361"/>
      <c r="CJ124" s="361"/>
      <c r="CK124" s="361"/>
      <c r="CL124" s="361"/>
      <c r="CM124" s="361"/>
      <c r="CN124" s="361"/>
      <c r="CO124" s="361"/>
      <c r="CP124" s="361"/>
      <c r="CQ124" s="361"/>
      <c r="CR124" s="36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</row>
    <row r="125" spans="1:108" x14ac:dyDescent="0.25">
      <c r="A125" s="361"/>
      <c r="B125" s="362"/>
      <c r="C125" s="361"/>
      <c r="D125" s="361"/>
      <c r="E125" s="361"/>
      <c r="F125" s="361"/>
      <c r="G125" s="361"/>
      <c r="H125" s="361"/>
      <c r="I125" s="361"/>
      <c r="J125" s="361"/>
      <c r="K125" s="361"/>
      <c r="L125" s="361"/>
      <c r="M125" s="361"/>
      <c r="N125" s="361"/>
      <c r="O125" s="361"/>
      <c r="P125" s="361"/>
      <c r="Q125" s="361"/>
      <c r="R125" s="361"/>
      <c r="S125" s="361"/>
      <c r="T125" s="361"/>
      <c r="U125" s="361"/>
      <c r="V125" s="361"/>
      <c r="W125" s="361"/>
      <c r="X125" s="361"/>
      <c r="Y125" s="361"/>
      <c r="Z125" s="361"/>
      <c r="AA125" s="361"/>
      <c r="AB125" s="361"/>
      <c r="AC125" s="361"/>
      <c r="AD125" s="361"/>
      <c r="AE125" s="361"/>
      <c r="AF125" s="361"/>
      <c r="AG125" s="361"/>
      <c r="AH125" s="361"/>
      <c r="AI125" s="361"/>
      <c r="AJ125" s="361"/>
      <c r="AK125" s="361"/>
      <c r="AL125" s="361"/>
      <c r="AM125" s="361"/>
      <c r="AN125" s="361"/>
      <c r="AO125" s="361"/>
      <c r="AP125" s="361"/>
      <c r="AQ125" s="361"/>
      <c r="AR125" s="361"/>
      <c r="AS125" s="361"/>
      <c r="AT125" s="361"/>
      <c r="AU125" s="361"/>
      <c r="AV125" s="361"/>
      <c r="AW125" s="361"/>
      <c r="AX125" s="361"/>
      <c r="AY125" s="361"/>
      <c r="AZ125" s="361"/>
      <c r="BA125" s="361"/>
      <c r="BB125" s="361"/>
      <c r="BC125" s="361"/>
      <c r="BD125" s="361"/>
      <c r="BE125" s="361"/>
      <c r="BF125" s="361"/>
      <c r="BG125" s="361"/>
      <c r="BH125" s="361"/>
      <c r="BI125" s="361"/>
      <c r="BJ125" s="361"/>
      <c r="BK125" s="361"/>
      <c r="BL125" s="361"/>
      <c r="BM125" s="361"/>
      <c r="BN125" s="361"/>
      <c r="BO125" s="361"/>
      <c r="BP125" s="361"/>
      <c r="BQ125" s="361"/>
      <c r="BR125" s="361"/>
      <c r="BS125" s="361"/>
      <c r="BT125" s="361"/>
      <c r="BU125" s="361"/>
      <c r="BV125" s="361"/>
      <c r="BW125" s="361"/>
      <c r="BX125" s="361"/>
      <c r="BY125" s="361"/>
      <c r="BZ125" s="361"/>
      <c r="CA125" s="361"/>
      <c r="CB125" s="361"/>
      <c r="CC125" s="361"/>
      <c r="CD125" s="361"/>
      <c r="CE125" s="361"/>
      <c r="CF125" s="361"/>
      <c r="CG125" s="361"/>
      <c r="CH125" s="361"/>
      <c r="CI125" s="361"/>
      <c r="CJ125" s="361"/>
      <c r="CK125" s="361"/>
      <c r="CL125" s="361"/>
      <c r="CM125" s="361"/>
      <c r="CN125" s="361"/>
      <c r="CO125" s="361"/>
      <c r="CP125" s="361"/>
      <c r="CQ125" s="361"/>
      <c r="CR125" s="36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</row>
    <row r="126" spans="1:108" x14ac:dyDescent="0.25">
      <c r="A126" s="361"/>
      <c r="B126" s="362"/>
      <c r="C126" s="361"/>
      <c r="D126" s="361"/>
      <c r="E126" s="361"/>
      <c r="F126" s="361"/>
      <c r="G126" s="361"/>
      <c r="H126" s="361"/>
      <c r="I126" s="361"/>
      <c r="J126" s="361"/>
      <c r="K126" s="361"/>
      <c r="L126" s="361"/>
      <c r="M126" s="361"/>
      <c r="N126" s="361"/>
      <c r="O126" s="361"/>
      <c r="P126" s="361"/>
      <c r="Q126" s="361"/>
      <c r="R126" s="361"/>
      <c r="S126" s="361"/>
      <c r="T126" s="361"/>
      <c r="U126" s="361"/>
      <c r="V126" s="361"/>
      <c r="W126" s="361"/>
      <c r="X126" s="361"/>
      <c r="Y126" s="361"/>
      <c r="Z126" s="361"/>
      <c r="AA126" s="361"/>
      <c r="AB126" s="361"/>
      <c r="AC126" s="361"/>
      <c r="AD126" s="361"/>
      <c r="AE126" s="361"/>
      <c r="AF126" s="361"/>
      <c r="AG126" s="361"/>
      <c r="AH126" s="361"/>
      <c r="AI126" s="361"/>
      <c r="AJ126" s="361"/>
      <c r="AK126" s="361"/>
      <c r="AL126" s="361"/>
      <c r="AM126" s="361"/>
      <c r="AN126" s="361"/>
      <c r="AO126" s="361"/>
      <c r="AP126" s="361"/>
      <c r="AQ126" s="361"/>
      <c r="AR126" s="361"/>
      <c r="AS126" s="361"/>
      <c r="AT126" s="361"/>
      <c r="AU126" s="361"/>
      <c r="AV126" s="361"/>
      <c r="AW126" s="361"/>
      <c r="AX126" s="361"/>
      <c r="AY126" s="361"/>
      <c r="AZ126" s="361"/>
      <c r="BA126" s="361"/>
      <c r="BB126" s="361"/>
      <c r="BC126" s="361"/>
      <c r="BD126" s="361"/>
      <c r="BE126" s="361"/>
      <c r="BF126" s="361"/>
      <c r="BG126" s="361"/>
      <c r="BH126" s="361"/>
      <c r="BI126" s="361"/>
      <c r="BJ126" s="361"/>
      <c r="BK126" s="361"/>
      <c r="BL126" s="361"/>
      <c r="BM126" s="361"/>
      <c r="BN126" s="361"/>
      <c r="BO126" s="361"/>
      <c r="BP126" s="361"/>
      <c r="BQ126" s="361"/>
      <c r="BR126" s="361"/>
      <c r="BS126" s="361"/>
      <c r="BT126" s="361"/>
      <c r="BU126" s="361"/>
      <c r="BV126" s="361"/>
      <c r="BW126" s="361"/>
      <c r="BX126" s="361"/>
      <c r="BY126" s="361"/>
      <c r="BZ126" s="361"/>
      <c r="CA126" s="361"/>
      <c r="CB126" s="361"/>
      <c r="CC126" s="361"/>
      <c r="CD126" s="361"/>
      <c r="CE126" s="361"/>
      <c r="CF126" s="361"/>
      <c r="CG126" s="361"/>
      <c r="CH126" s="361"/>
      <c r="CI126" s="361"/>
      <c r="CJ126" s="361"/>
      <c r="CK126" s="361"/>
      <c r="CL126" s="361"/>
      <c r="CM126" s="361"/>
      <c r="CN126" s="361"/>
      <c r="CO126" s="361"/>
      <c r="CP126" s="361"/>
      <c r="CQ126" s="361"/>
      <c r="CR126" s="36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</row>
    <row r="127" spans="1:108" x14ac:dyDescent="0.25">
      <c r="A127" s="361"/>
      <c r="B127" s="362"/>
      <c r="C127" s="361"/>
      <c r="D127" s="361"/>
      <c r="E127" s="361"/>
      <c r="F127" s="361"/>
      <c r="G127" s="361"/>
      <c r="H127" s="361"/>
      <c r="I127" s="361"/>
      <c r="J127" s="361"/>
      <c r="K127" s="361"/>
      <c r="L127" s="361"/>
      <c r="M127" s="361"/>
      <c r="N127" s="361"/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1"/>
      <c r="AG127" s="361"/>
      <c r="AH127" s="361"/>
      <c r="AI127" s="361"/>
      <c r="AJ127" s="361"/>
      <c r="AK127" s="361"/>
      <c r="AL127" s="361"/>
      <c r="AM127" s="361"/>
      <c r="AN127" s="361"/>
      <c r="AO127" s="361"/>
      <c r="AP127" s="361"/>
      <c r="AQ127" s="361"/>
      <c r="AR127" s="361"/>
      <c r="AS127" s="361"/>
      <c r="AT127" s="361"/>
      <c r="AU127" s="361"/>
      <c r="AV127" s="361"/>
      <c r="AW127" s="361"/>
      <c r="AX127" s="361"/>
      <c r="AY127" s="361"/>
      <c r="AZ127" s="361"/>
      <c r="BA127" s="361"/>
      <c r="BB127" s="361"/>
      <c r="BC127" s="361"/>
      <c r="BD127" s="361"/>
      <c r="BE127" s="361"/>
      <c r="BF127" s="361"/>
      <c r="BG127" s="361"/>
      <c r="BH127" s="361"/>
      <c r="BI127" s="361"/>
      <c r="BJ127" s="361"/>
      <c r="BK127" s="361"/>
      <c r="BL127" s="361"/>
      <c r="BM127" s="361"/>
      <c r="BN127" s="361"/>
      <c r="BO127" s="361"/>
      <c r="BP127" s="361"/>
      <c r="BQ127" s="361"/>
      <c r="BR127" s="361"/>
      <c r="BS127" s="361"/>
      <c r="BT127" s="361"/>
      <c r="BU127" s="361"/>
      <c r="BV127" s="361"/>
      <c r="BW127" s="361"/>
      <c r="BX127" s="361"/>
      <c r="BY127" s="361"/>
      <c r="BZ127" s="361"/>
      <c r="CA127" s="361"/>
      <c r="CB127" s="361"/>
      <c r="CC127" s="361"/>
      <c r="CD127" s="361"/>
      <c r="CE127" s="361"/>
      <c r="CF127" s="361"/>
      <c r="CG127" s="361"/>
      <c r="CH127" s="361"/>
      <c r="CI127" s="361"/>
      <c r="CJ127" s="361"/>
      <c r="CK127" s="361"/>
      <c r="CL127" s="361"/>
      <c r="CM127" s="361"/>
      <c r="CN127" s="361"/>
      <c r="CO127" s="361"/>
      <c r="CP127" s="361"/>
      <c r="CQ127" s="361"/>
      <c r="CR127" s="36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</row>
    <row r="128" spans="1:108" x14ac:dyDescent="0.25">
      <c r="A128" s="361"/>
      <c r="B128" s="362"/>
      <c r="C128" s="361"/>
      <c r="D128" s="361"/>
      <c r="E128" s="361"/>
      <c r="F128" s="361"/>
      <c r="G128" s="361"/>
      <c r="H128" s="361"/>
      <c r="I128" s="361"/>
      <c r="J128" s="361"/>
      <c r="K128" s="361"/>
      <c r="L128" s="361"/>
      <c r="M128" s="361"/>
      <c r="N128" s="361"/>
      <c r="O128" s="361"/>
      <c r="P128" s="361"/>
      <c r="Q128" s="361"/>
      <c r="R128" s="361"/>
      <c r="S128" s="361"/>
      <c r="T128" s="361"/>
      <c r="U128" s="361"/>
      <c r="V128" s="361"/>
      <c r="W128" s="361"/>
      <c r="X128" s="361"/>
      <c r="Y128" s="361"/>
      <c r="Z128" s="361"/>
      <c r="AA128" s="361"/>
      <c r="AB128" s="361"/>
      <c r="AC128" s="361"/>
      <c r="AD128" s="361"/>
      <c r="AE128" s="361"/>
      <c r="AF128" s="361"/>
      <c r="AG128" s="361"/>
      <c r="AH128" s="361"/>
      <c r="AI128" s="361"/>
      <c r="AJ128" s="361"/>
      <c r="AK128" s="361"/>
      <c r="AL128" s="361"/>
      <c r="AM128" s="361"/>
      <c r="AN128" s="361"/>
      <c r="AO128" s="361"/>
      <c r="AP128" s="361"/>
      <c r="AQ128" s="361"/>
      <c r="AR128" s="361"/>
      <c r="AS128" s="361"/>
      <c r="AT128" s="361"/>
      <c r="AU128" s="361"/>
      <c r="AV128" s="361"/>
      <c r="AW128" s="361"/>
      <c r="AX128" s="361"/>
      <c r="AY128" s="361"/>
      <c r="AZ128" s="361"/>
      <c r="BA128" s="361"/>
      <c r="BB128" s="361"/>
      <c r="BC128" s="361"/>
      <c r="BD128" s="361"/>
      <c r="BE128" s="361"/>
      <c r="BF128" s="361"/>
      <c r="BG128" s="361"/>
      <c r="BH128" s="361"/>
      <c r="BI128" s="361"/>
      <c r="BJ128" s="361"/>
      <c r="BK128" s="361"/>
      <c r="BL128" s="361"/>
      <c r="BM128" s="361"/>
      <c r="BN128" s="361"/>
      <c r="BO128" s="361"/>
      <c r="BP128" s="361"/>
      <c r="BQ128" s="361"/>
      <c r="BR128" s="361"/>
      <c r="BS128" s="361"/>
      <c r="BT128" s="361"/>
      <c r="BU128" s="361"/>
      <c r="BV128" s="361"/>
      <c r="BW128" s="361"/>
      <c r="BX128" s="361"/>
      <c r="BY128" s="361"/>
      <c r="BZ128" s="361"/>
      <c r="CA128" s="361"/>
      <c r="CB128" s="361"/>
      <c r="CC128" s="361"/>
      <c r="CD128" s="361"/>
      <c r="CE128" s="361"/>
      <c r="CF128" s="361"/>
      <c r="CG128" s="361"/>
      <c r="CH128" s="361"/>
      <c r="CI128" s="361"/>
      <c r="CJ128" s="361"/>
      <c r="CK128" s="361"/>
      <c r="CL128" s="361"/>
      <c r="CM128" s="361"/>
      <c r="CN128" s="361"/>
      <c r="CO128" s="361"/>
      <c r="CP128" s="361"/>
      <c r="CQ128" s="361"/>
      <c r="CR128" s="36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</row>
    <row r="129" spans="1:108" x14ac:dyDescent="0.25">
      <c r="A129" s="361"/>
      <c r="B129" s="362"/>
      <c r="C129" s="361"/>
      <c r="D129" s="361"/>
      <c r="E129" s="361"/>
      <c r="F129" s="361"/>
      <c r="G129" s="361"/>
      <c r="H129" s="361"/>
      <c r="I129" s="361"/>
      <c r="J129" s="361"/>
      <c r="K129" s="361"/>
      <c r="L129" s="361"/>
      <c r="M129" s="361"/>
      <c r="N129" s="361"/>
      <c r="O129" s="361"/>
      <c r="P129" s="361"/>
      <c r="Q129" s="361"/>
      <c r="R129" s="361"/>
      <c r="S129" s="361"/>
      <c r="T129" s="361"/>
      <c r="U129" s="361"/>
      <c r="V129" s="361"/>
      <c r="W129" s="361"/>
      <c r="X129" s="361"/>
      <c r="Y129" s="361"/>
      <c r="Z129" s="361"/>
      <c r="AA129" s="361"/>
      <c r="AB129" s="361"/>
      <c r="AC129" s="361"/>
      <c r="AD129" s="361"/>
      <c r="AE129" s="361"/>
      <c r="AF129" s="361"/>
      <c r="AG129" s="361"/>
      <c r="AH129" s="361"/>
      <c r="AI129" s="361"/>
      <c r="AJ129" s="361"/>
      <c r="AK129" s="361"/>
      <c r="AL129" s="361"/>
      <c r="AM129" s="361"/>
      <c r="AN129" s="361"/>
      <c r="AO129" s="361"/>
      <c r="AP129" s="361"/>
      <c r="AQ129" s="361"/>
      <c r="AR129" s="361"/>
      <c r="AS129" s="361"/>
      <c r="AT129" s="361"/>
      <c r="AU129" s="361"/>
      <c r="AV129" s="361"/>
      <c r="AW129" s="361"/>
      <c r="AX129" s="361"/>
      <c r="AY129" s="361"/>
      <c r="AZ129" s="361"/>
      <c r="BA129" s="361"/>
      <c r="BB129" s="361"/>
      <c r="BC129" s="361"/>
      <c r="BD129" s="361"/>
      <c r="BE129" s="361"/>
      <c r="BF129" s="361"/>
      <c r="BG129" s="361"/>
      <c r="BH129" s="361"/>
      <c r="BI129" s="361"/>
      <c r="BJ129" s="361"/>
      <c r="BK129" s="361"/>
      <c r="BL129" s="361"/>
      <c r="BM129" s="361"/>
      <c r="BN129" s="361"/>
      <c r="BO129" s="361"/>
      <c r="BP129" s="361"/>
      <c r="BQ129" s="361"/>
      <c r="BR129" s="361"/>
      <c r="BS129" s="361"/>
      <c r="BT129" s="361"/>
      <c r="BU129" s="361"/>
      <c r="BV129" s="361"/>
      <c r="BW129" s="361"/>
      <c r="BX129" s="361"/>
      <c r="BY129" s="361"/>
      <c r="BZ129" s="361"/>
      <c r="CA129" s="361"/>
      <c r="CB129" s="361"/>
      <c r="CC129" s="361"/>
      <c r="CD129" s="361"/>
      <c r="CE129" s="361"/>
      <c r="CF129" s="361"/>
      <c r="CG129" s="361"/>
      <c r="CH129" s="361"/>
      <c r="CI129" s="361"/>
      <c r="CJ129" s="361"/>
      <c r="CK129" s="361"/>
      <c r="CL129" s="361"/>
      <c r="CM129" s="361"/>
      <c r="CN129" s="361"/>
      <c r="CO129" s="361"/>
      <c r="CP129" s="361"/>
      <c r="CQ129" s="361"/>
      <c r="CR129" s="36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</row>
    <row r="130" spans="1:108" x14ac:dyDescent="0.25">
      <c r="A130" s="361"/>
      <c r="B130" s="362"/>
      <c r="C130" s="361"/>
      <c r="D130" s="361"/>
      <c r="E130" s="361"/>
      <c r="F130" s="361"/>
      <c r="G130" s="361"/>
      <c r="H130" s="361"/>
      <c r="I130" s="361"/>
      <c r="J130" s="361"/>
      <c r="K130" s="361"/>
      <c r="L130" s="361"/>
      <c r="M130" s="361"/>
      <c r="N130" s="361"/>
      <c r="O130" s="361"/>
      <c r="P130" s="361"/>
      <c r="Q130" s="361"/>
      <c r="R130" s="361"/>
      <c r="S130" s="361"/>
      <c r="T130" s="361"/>
      <c r="U130" s="361"/>
      <c r="V130" s="361"/>
      <c r="W130" s="361"/>
      <c r="X130" s="361"/>
      <c r="Y130" s="361"/>
      <c r="Z130" s="361"/>
      <c r="AA130" s="361"/>
      <c r="AB130" s="361"/>
      <c r="AC130" s="361"/>
      <c r="AD130" s="361"/>
      <c r="AE130" s="361"/>
      <c r="AF130" s="361"/>
      <c r="AG130" s="361"/>
      <c r="AH130" s="361"/>
      <c r="AI130" s="361"/>
      <c r="AJ130" s="361"/>
      <c r="AK130" s="361"/>
      <c r="AL130" s="361"/>
      <c r="AM130" s="361"/>
      <c r="AN130" s="361"/>
      <c r="AO130" s="361"/>
      <c r="AP130" s="361"/>
      <c r="AQ130" s="361"/>
      <c r="AR130" s="361"/>
      <c r="AS130" s="361"/>
      <c r="AT130" s="361"/>
      <c r="AU130" s="361"/>
      <c r="AV130" s="361"/>
      <c r="AW130" s="361"/>
      <c r="AX130" s="361"/>
      <c r="AY130" s="361"/>
      <c r="AZ130" s="361"/>
      <c r="BA130" s="361"/>
      <c r="BB130" s="361"/>
      <c r="BC130" s="361"/>
      <c r="BD130" s="361"/>
      <c r="BE130" s="361"/>
      <c r="BF130" s="361"/>
      <c r="BG130" s="361"/>
      <c r="BH130" s="361"/>
      <c r="BI130" s="361"/>
      <c r="BJ130" s="361"/>
      <c r="BK130" s="361"/>
      <c r="BL130" s="361"/>
      <c r="BM130" s="361"/>
      <c r="BN130" s="361"/>
      <c r="BO130" s="361"/>
      <c r="BP130" s="361"/>
      <c r="BQ130" s="361"/>
      <c r="BR130" s="361"/>
      <c r="BS130" s="361"/>
      <c r="BT130" s="361"/>
      <c r="BU130" s="361"/>
      <c r="BV130" s="361"/>
      <c r="BW130" s="361"/>
      <c r="BX130" s="361"/>
      <c r="BY130" s="361"/>
      <c r="BZ130" s="361"/>
      <c r="CA130" s="361"/>
      <c r="CB130" s="361"/>
      <c r="CC130" s="361"/>
      <c r="CD130" s="361"/>
      <c r="CE130" s="361"/>
      <c r="CF130" s="361"/>
      <c r="CG130" s="361"/>
      <c r="CH130" s="361"/>
      <c r="CI130" s="361"/>
      <c r="CJ130" s="361"/>
      <c r="CK130" s="361"/>
      <c r="CL130" s="361"/>
      <c r="CM130" s="361"/>
      <c r="CN130" s="361"/>
      <c r="CO130" s="361"/>
      <c r="CP130" s="361"/>
      <c r="CQ130" s="361"/>
      <c r="CR130" s="36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</row>
    <row r="131" spans="1:108" x14ac:dyDescent="0.25">
      <c r="A131" s="361"/>
      <c r="B131" s="362"/>
      <c r="C131" s="361"/>
      <c r="D131" s="361"/>
      <c r="E131" s="361"/>
      <c r="F131" s="361"/>
      <c r="G131" s="361"/>
      <c r="H131" s="361"/>
      <c r="I131" s="361"/>
      <c r="J131" s="361"/>
      <c r="K131" s="361"/>
      <c r="L131" s="361"/>
      <c r="M131" s="361"/>
      <c r="N131" s="361"/>
      <c r="O131" s="361"/>
      <c r="P131" s="361"/>
      <c r="Q131" s="361"/>
      <c r="R131" s="361"/>
      <c r="S131" s="361"/>
      <c r="T131" s="361"/>
      <c r="U131" s="361"/>
      <c r="V131" s="361"/>
      <c r="W131" s="361"/>
      <c r="X131" s="361"/>
      <c r="Y131" s="361"/>
      <c r="Z131" s="361"/>
      <c r="AA131" s="361"/>
      <c r="AB131" s="361"/>
      <c r="AC131" s="361"/>
      <c r="AD131" s="361"/>
      <c r="AE131" s="361"/>
      <c r="AF131" s="361"/>
      <c r="AG131" s="361"/>
      <c r="AH131" s="361"/>
      <c r="AI131" s="361"/>
      <c r="AJ131" s="361"/>
      <c r="AK131" s="361"/>
      <c r="AL131" s="361"/>
      <c r="AM131" s="361"/>
      <c r="AN131" s="361"/>
      <c r="AO131" s="361"/>
      <c r="AP131" s="361"/>
      <c r="AQ131" s="361"/>
      <c r="AR131" s="361"/>
      <c r="AS131" s="361"/>
      <c r="AT131" s="361"/>
      <c r="AU131" s="361"/>
      <c r="AV131" s="361"/>
      <c r="AW131" s="361"/>
      <c r="AX131" s="361"/>
      <c r="AY131" s="361"/>
      <c r="AZ131" s="361"/>
      <c r="BA131" s="361"/>
      <c r="BB131" s="361"/>
      <c r="BC131" s="361"/>
      <c r="BD131" s="361"/>
      <c r="BE131" s="361"/>
      <c r="BF131" s="361"/>
      <c r="BG131" s="361"/>
      <c r="BH131" s="361"/>
      <c r="BI131" s="361"/>
      <c r="BJ131" s="361"/>
      <c r="BK131" s="361"/>
      <c r="BL131" s="361"/>
      <c r="BM131" s="361"/>
      <c r="BN131" s="361"/>
      <c r="BO131" s="361"/>
      <c r="BP131" s="361"/>
      <c r="BQ131" s="361"/>
      <c r="BR131" s="361"/>
      <c r="BS131" s="361"/>
      <c r="BT131" s="361"/>
      <c r="BU131" s="361"/>
      <c r="BV131" s="361"/>
      <c r="BW131" s="361"/>
      <c r="BX131" s="361"/>
      <c r="BY131" s="361"/>
      <c r="BZ131" s="361"/>
      <c r="CA131" s="361"/>
      <c r="CB131" s="361"/>
      <c r="CC131" s="361"/>
      <c r="CD131" s="361"/>
      <c r="CE131" s="361"/>
      <c r="CF131" s="361"/>
      <c r="CG131" s="361"/>
      <c r="CH131" s="361"/>
      <c r="CI131" s="361"/>
      <c r="CJ131" s="361"/>
      <c r="CK131" s="361"/>
      <c r="CL131" s="361"/>
      <c r="CM131" s="361"/>
      <c r="CN131" s="361"/>
      <c r="CO131" s="361"/>
      <c r="CP131" s="361"/>
      <c r="CQ131" s="361"/>
      <c r="CR131" s="36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</row>
    <row r="132" spans="1:108" x14ac:dyDescent="0.25">
      <c r="A132" s="361"/>
      <c r="B132" s="362"/>
      <c r="C132" s="361"/>
      <c r="D132" s="361"/>
      <c r="E132" s="361"/>
      <c r="F132" s="361"/>
      <c r="G132" s="361"/>
      <c r="H132" s="361"/>
      <c r="I132" s="361"/>
      <c r="J132" s="361"/>
      <c r="K132" s="361"/>
      <c r="L132" s="361"/>
      <c r="M132" s="361"/>
      <c r="N132" s="361"/>
      <c r="O132" s="361"/>
      <c r="P132" s="361"/>
      <c r="Q132" s="361"/>
      <c r="R132" s="361"/>
      <c r="S132" s="361"/>
      <c r="T132" s="361"/>
      <c r="U132" s="361"/>
      <c r="V132" s="361"/>
      <c r="W132" s="361"/>
      <c r="X132" s="361"/>
      <c r="Y132" s="361"/>
      <c r="Z132" s="361"/>
      <c r="AA132" s="361"/>
      <c r="AB132" s="361"/>
      <c r="AC132" s="361"/>
      <c r="AD132" s="361"/>
      <c r="AE132" s="361"/>
      <c r="AF132" s="361"/>
      <c r="AG132" s="361"/>
      <c r="AH132" s="361"/>
      <c r="AI132" s="361"/>
      <c r="AJ132" s="361"/>
      <c r="AK132" s="361"/>
      <c r="AL132" s="361"/>
      <c r="AM132" s="361"/>
      <c r="AN132" s="361"/>
      <c r="AO132" s="361"/>
      <c r="AP132" s="361"/>
      <c r="AQ132" s="361"/>
      <c r="AR132" s="361"/>
      <c r="AS132" s="361"/>
      <c r="AT132" s="361"/>
      <c r="AU132" s="361"/>
      <c r="AV132" s="361"/>
      <c r="AW132" s="361"/>
      <c r="AX132" s="361"/>
      <c r="AY132" s="361"/>
      <c r="AZ132" s="361"/>
      <c r="BA132" s="361"/>
      <c r="BB132" s="361"/>
      <c r="BC132" s="361"/>
      <c r="BD132" s="361"/>
      <c r="BE132" s="361"/>
      <c r="BF132" s="361"/>
      <c r="BG132" s="361"/>
      <c r="BH132" s="361"/>
      <c r="BI132" s="361"/>
      <c r="BJ132" s="361"/>
      <c r="BK132" s="361"/>
      <c r="BL132" s="361"/>
      <c r="BM132" s="361"/>
      <c r="BN132" s="361"/>
      <c r="BO132" s="361"/>
      <c r="BP132" s="361"/>
      <c r="BQ132" s="361"/>
      <c r="BR132" s="361"/>
      <c r="BS132" s="361"/>
      <c r="BT132" s="361"/>
      <c r="BU132" s="361"/>
      <c r="BV132" s="361"/>
      <c r="BW132" s="361"/>
      <c r="BX132" s="361"/>
      <c r="BY132" s="361"/>
      <c r="BZ132" s="361"/>
      <c r="CA132" s="361"/>
      <c r="CB132" s="361"/>
      <c r="CC132" s="361"/>
      <c r="CD132" s="361"/>
      <c r="CE132" s="361"/>
      <c r="CF132" s="361"/>
      <c r="CG132" s="361"/>
      <c r="CH132" s="361"/>
      <c r="CI132" s="361"/>
      <c r="CJ132" s="361"/>
      <c r="CK132" s="361"/>
      <c r="CL132" s="361"/>
      <c r="CM132" s="361"/>
      <c r="CN132" s="361"/>
      <c r="CO132" s="361"/>
      <c r="CP132" s="361"/>
      <c r="CQ132" s="361"/>
      <c r="CR132" s="36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</row>
    <row r="133" spans="1:108" x14ac:dyDescent="0.25">
      <c r="A133" s="361"/>
      <c r="B133" s="362"/>
      <c r="C133" s="361"/>
      <c r="D133" s="361"/>
      <c r="E133" s="361"/>
      <c r="F133" s="361"/>
      <c r="G133" s="361"/>
      <c r="H133" s="361"/>
      <c r="I133" s="361"/>
      <c r="J133" s="361"/>
      <c r="K133" s="361"/>
      <c r="L133" s="361"/>
      <c r="M133" s="361"/>
      <c r="N133" s="361"/>
      <c r="O133" s="361"/>
      <c r="P133" s="361"/>
      <c r="Q133" s="361"/>
      <c r="R133" s="361"/>
      <c r="S133" s="361"/>
      <c r="T133" s="361"/>
      <c r="U133" s="361"/>
      <c r="V133" s="361"/>
      <c r="W133" s="361"/>
      <c r="X133" s="361"/>
      <c r="Y133" s="361"/>
      <c r="Z133" s="361"/>
      <c r="AA133" s="361"/>
      <c r="AB133" s="361"/>
      <c r="AC133" s="361"/>
      <c r="AD133" s="361"/>
      <c r="AE133" s="361"/>
      <c r="AF133" s="361"/>
      <c r="AG133" s="361"/>
      <c r="AH133" s="361"/>
      <c r="AI133" s="361"/>
      <c r="AJ133" s="361"/>
      <c r="AK133" s="361"/>
      <c r="AL133" s="361"/>
      <c r="AM133" s="361"/>
      <c r="AN133" s="361"/>
      <c r="AO133" s="361"/>
      <c r="AP133" s="361"/>
      <c r="AQ133" s="361"/>
      <c r="AR133" s="361"/>
      <c r="AS133" s="361"/>
      <c r="AT133" s="361"/>
      <c r="AU133" s="361"/>
      <c r="AV133" s="361"/>
      <c r="AW133" s="361"/>
      <c r="AX133" s="361"/>
      <c r="AY133" s="361"/>
      <c r="AZ133" s="361"/>
      <c r="BA133" s="361"/>
      <c r="BB133" s="361"/>
      <c r="BC133" s="361"/>
      <c r="BD133" s="361"/>
      <c r="BE133" s="361"/>
      <c r="BF133" s="361"/>
      <c r="BG133" s="361"/>
      <c r="BH133" s="361"/>
      <c r="BI133" s="361"/>
      <c r="BJ133" s="361"/>
      <c r="BK133" s="361"/>
      <c r="BL133" s="361"/>
      <c r="BM133" s="361"/>
      <c r="BN133" s="361"/>
      <c r="BO133" s="361"/>
      <c r="BP133" s="361"/>
      <c r="BQ133" s="361"/>
      <c r="BR133" s="361"/>
      <c r="BS133" s="361"/>
      <c r="BT133" s="361"/>
      <c r="BU133" s="361"/>
      <c r="BV133" s="361"/>
      <c r="BW133" s="361"/>
      <c r="BX133" s="361"/>
      <c r="BY133" s="361"/>
      <c r="BZ133" s="361"/>
      <c r="CA133" s="361"/>
      <c r="CB133" s="361"/>
      <c r="CC133" s="361"/>
      <c r="CD133" s="361"/>
      <c r="CE133" s="361"/>
      <c r="CF133" s="361"/>
      <c r="CG133" s="361"/>
      <c r="CH133" s="361"/>
      <c r="CI133" s="361"/>
      <c r="CJ133" s="361"/>
      <c r="CK133" s="361"/>
      <c r="CL133" s="361"/>
      <c r="CM133" s="361"/>
      <c r="CN133" s="361"/>
      <c r="CO133" s="361"/>
      <c r="CP133" s="361"/>
      <c r="CQ133" s="361"/>
      <c r="CR133" s="36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</row>
    <row r="134" spans="1:108" x14ac:dyDescent="0.25">
      <c r="A134" s="361"/>
      <c r="B134" s="362"/>
      <c r="C134" s="361"/>
      <c r="D134" s="361"/>
      <c r="E134" s="361"/>
      <c r="F134" s="361"/>
      <c r="G134" s="361"/>
      <c r="H134" s="361"/>
      <c r="I134" s="361"/>
      <c r="J134" s="361"/>
      <c r="K134" s="361"/>
      <c r="L134" s="361"/>
      <c r="M134" s="361"/>
      <c r="N134" s="361"/>
      <c r="O134" s="361"/>
      <c r="P134" s="361"/>
      <c r="Q134" s="361"/>
      <c r="R134" s="361"/>
      <c r="S134" s="361"/>
      <c r="T134" s="361"/>
      <c r="U134" s="361"/>
      <c r="V134" s="361"/>
      <c r="W134" s="361"/>
      <c r="X134" s="361"/>
      <c r="Y134" s="361"/>
      <c r="Z134" s="361"/>
      <c r="AA134" s="361"/>
      <c r="AB134" s="361"/>
      <c r="AC134" s="361"/>
      <c r="AD134" s="361"/>
      <c r="AE134" s="361"/>
      <c r="AF134" s="361"/>
      <c r="AG134" s="361"/>
      <c r="AH134" s="361"/>
      <c r="AI134" s="361"/>
      <c r="AJ134" s="361"/>
      <c r="AK134" s="361"/>
      <c r="AL134" s="361"/>
      <c r="AM134" s="361"/>
      <c r="AN134" s="361"/>
      <c r="AO134" s="361"/>
      <c r="AP134" s="361"/>
      <c r="AQ134" s="361"/>
      <c r="AR134" s="361"/>
      <c r="AS134" s="361"/>
      <c r="AT134" s="361"/>
      <c r="AU134" s="361"/>
      <c r="AV134" s="361"/>
      <c r="AW134" s="361"/>
      <c r="AX134" s="361"/>
      <c r="AY134" s="361"/>
      <c r="AZ134" s="361"/>
      <c r="BA134" s="361"/>
      <c r="BB134" s="361"/>
      <c r="BC134" s="361"/>
      <c r="BD134" s="361"/>
      <c r="BE134" s="361"/>
      <c r="BF134" s="361"/>
      <c r="BG134" s="361"/>
      <c r="BH134" s="361"/>
      <c r="BI134" s="361"/>
      <c r="BJ134" s="361"/>
      <c r="BK134" s="361"/>
      <c r="BL134" s="361"/>
      <c r="BM134" s="361"/>
      <c r="BN134" s="361"/>
      <c r="BO134" s="361"/>
      <c r="BP134" s="361"/>
      <c r="BQ134" s="361"/>
      <c r="BR134" s="361"/>
      <c r="BS134" s="361"/>
      <c r="BT134" s="361"/>
      <c r="BU134" s="361"/>
      <c r="BV134" s="361"/>
      <c r="BW134" s="361"/>
      <c r="BX134" s="361"/>
      <c r="BY134" s="361"/>
      <c r="BZ134" s="361"/>
      <c r="CA134" s="361"/>
      <c r="CB134" s="361"/>
      <c r="CC134" s="361"/>
      <c r="CD134" s="361"/>
      <c r="CE134" s="361"/>
      <c r="CF134" s="361"/>
      <c r="CG134" s="361"/>
      <c r="CH134" s="361"/>
      <c r="CI134" s="361"/>
      <c r="CJ134" s="361"/>
      <c r="CK134" s="361"/>
      <c r="CL134" s="361"/>
      <c r="CM134" s="361"/>
      <c r="CN134" s="361"/>
      <c r="CO134" s="361"/>
      <c r="CP134" s="361"/>
      <c r="CQ134" s="361"/>
      <c r="CR134" s="36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</row>
    <row r="135" spans="1:108" x14ac:dyDescent="0.25">
      <c r="A135" s="361"/>
      <c r="B135" s="362"/>
      <c r="C135" s="361"/>
      <c r="D135" s="361"/>
      <c r="E135" s="361"/>
      <c r="F135" s="361"/>
      <c r="G135" s="361"/>
      <c r="H135" s="361"/>
      <c r="I135" s="361"/>
      <c r="J135" s="361"/>
      <c r="K135" s="361"/>
      <c r="L135" s="361"/>
      <c r="M135" s="361"/>
      <c r="N135" s="361"/>
      <c r="O135" s="361"/>
      <c r="P135" s="361"/>
      <c r="Q135" s="361"/>
      <c r="R135" s="361"/>
      <c r="S135" s="361"/>
      <c r="T135" s="361"/>
      <c r="U135" s="361"/>
      <c r="V135" s="361"/>
      <c r="W135" s="361"/>
      <c r="X135" s="361"/>
      <c r="Y135" s="361"/>
      <c r="Z135" s="361"/>
      <c r="AA135" s="361"/>
      <c r="AB135" s="361"/>
      <c r="AC135" s="361"/>
      <c r="AD135" s="361"/>
      <c r="AE135" s="361"/>
      <c r="AF135" s="361"/>
      <c r="AG135" s="361"/>
      <c r="AH135" s="361"/>
      <c r="AI135" s="361"/>
      <c r="AJ135" s="361"/>
      <c r="AK135" s="361"/>
      <c r="AL135" s="361"/>
      <c r="AM135" s="361"/>
      <c r="AN135" s="361"/>
      <c r="AO135" s="361"/>
      <c r="AP135" s="361"/>
      <c r="AQ135" s="361"/>
      <c r="AR135" s="361"/>
      <c r="AS135" s="361"/>
      <c r="AT135" s="361"/>
      <c r="AU135" s="361"/>
      <c r="AV135" s="361"/>
      <c r="AW135" s="361"/>
      <c r="AX135" s="361"/>
      <c r="AY135" s="361"/>
      <c r="AZ135" s="361"/>
      <c r="BA135" s="361"/>
      <c r="BB135" s="361"/>
      <c r="BC135" s="361"/>
      <c r="BD135" s="361"/>
      <c r="BE135" s="361"/>
      <c r="BF135" s="361"/>
      <c r="BG135" s="361"/>
      <c r="BH135" s="361"/>
      <c r="BI135" s="361"/>
      <c r="BJ135" s="361"/>
      <c r="BK135" s="361"/>
      <c r="BL135" s="361"/>
      <c r="BM135" s="361"/>
      <c r="BN135" s="361"/>
      <c r="BO135" s="361"/>
      <c r="BP135" s="361"/>
      <c r="BQ135" s="361"/>
      <c r="BR135" s="361"/>
      <c r="BS135" s="361"/>
      <c r="BT135" s="361"/>
      <c r="BU135" s="361"/>
      <c r="BV135" s="361"/>
      <c r="BW135" s="361"/>
      <c r="BX135" s="361"/>
      <c r="BY135" s="361"/>
      <c r="BZ135" s="361"/>
      <c r="CA135" s="361"/>
      <c r="CB135" s="361"/>
      <c r="CC135" s="361"/>
      <c r="CD135" s="361"/>
      <c r="CE135" s="361"/>
      <c r="CF135" s="361"/>
      <c r="CG135" s="361"/>
      <c r="CH135" s="361"/>
      <c r="CI135" s="361"/>
      <c r="CJ135" s="361"/>
      <c r="CK135" s="361"/>
      <c r="CL135" s="361"/>
      <c r="CM135" s="361"/>
      <c r="CN135" s="361"/>
      <c r="CO135" s="361"/>
      <c r="CP135" s="361"/>
      <c r="CQ135" s="361"/>
      <c r="CR135" s="36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</row>
    <row r="136" spans="1:108" x14ac:dyDescent="0.25">
      <c r="A136" s="361"/>
      <c r="B136" s="362"/>
      <c r="C136" s="361"/>
      <c r="D136" s="361"/>
      <c r="E136" s="361"/>
      <c r="F136" s="361"/>
      <c r="G136" s="361"/>
      <c r="H136" s="361"/>
      <c r="I136" s="361"/>
      <c r="J136" s="361"/>
      <c r="K136" s="361"/>
      <c r="L136" s="361"/>
      <c r="M136" s="361"/>
      <c r="N136" s="361"/>
      <c r="O136" s="361"/>
      <c r="P136" s="361"/>
      <c r="Q136" s="361"/>
      <c r="R136" s="361"/>
      <c r="S136" s="361"/>
      <c r="T136" s="361"/>
      <c r="U136" s="361"/>
      <c r="V136" s="361"/>
      <c r="W136" s="361"/>
      <c r="X136" s="361"/>
      <c r="Y136" s="361"/>
      <c r="Z136" s="361"/>
      <c r="AA136" s="361"/>
      <c r="AB136" s="361"/>
      <c r="AC136" s="361"/>
      <c r="AD136" s="361"/>
      <c r="AE136" s="361"/>
      <c r="AF136" s="361"/>
      <c r="AG136" s="361"/>
      <c r="AH136" s="361"/>
      <c r="AI136" s="361"/>
      <c r="AJ136" s="361"/>
      <c r="AK136" s="361"/>
      <c r="AL136" s="361"/>
      <c r="AM136" s="361"/>
      <c r="AN136" s="361"/>
      <c r="AO136" s="361"/>
      <c r="AP136" s="361"/>
      <c r="AQ136" s="361"/>
      <c r="AR136" s="361"/>
      <c r="AS136" s="361"/>
      <c r="AT136" s="361"/>
      <c r="AU136" s="361"/>
      <c r="AV136" s="361"/>
      <c r="AW136" s="361"/>
      <c r="AX136" s="361"/>
      <c r="AY136" s="361"/>
      <c r="AZ136" s="361"/>
      <c r="BA136" s="361"/>
      <c r="BB136" s="361"/>
      <c r="BC136" s="361"/>
      <c r="BD136" s="361"/>
      <c r="BE136" s="361"/>
      <c r="BF136" s="361"/>
      <c r="BG136" s="361"/>
      <c r="BH136" s="361"/>
      <c r="BI136" s="361"/>
      <c r="BJ136" s="361"/>
      <c r="BK136" s="361"/>
      <c r="BL136" s="361"/>
      <c r="BM136" s="361"/>
      <c r="BN136" s="361"/>
      <c r="BO136" s="361"/>
      <c r="BP136" s="361"/>
      <c r="BQ136" s="361"/>
      <c r="BR136" s="361"/>
      <c r="BS136" s="361"/>
      <c r="BT136" s="361"/>
      <c r="BU136" s="361"/>
      <c r="BV136" s="361"/>
      <c r="BW136" s="361"/>
      <c r="BX136" s="361"/>
      <c r="BY136" s="361"/>
      <c r="BZ136" s="361"/>
      <c r="CA136" s="361"/>
      <c r="CB136" s="361"/>
      <c r="CC136" s="361"/>
      <c r="CD136" s="361"/>
      <c r="CE136" s="361"/>
      <c r="CF136" s="361"/>
      <c r="CG136" s="361"/>
      <c r="CH136" s="361"/>
      <c r="CI136" s="361"/>
      <c r="CJ136" s="361"/>
      <c r="CK136" s="361"/>
      <c r="CL136" s="361"/>
      <c r="CM136" s="361"/>
      <c r="CN136" s="361"/>
      <c r="CO136" s="361"/>
      <c r="CP136" s="361"/>
      <c r="CQ136" s="361"/>
      <c r="CR136" s="36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</row>
    <row r="137" spans="1:108" x14ac:dyDescent="0.25">
      <c r="A137" s="361"/>
      <c r="B137" s="362"/>
      <c r="C137" s="361"/>
      <c r="D137" s="361"/>
      <c r="E137" s="361"/>
      <c r="F137" s="361"/>
      <c r="G137" s="361"/>
      <c r="H137" s="361"/>
      <c r="I137" s="361"/>
      <c r="J137" s="361"/>
      <c r="K137" s="361"/>
      <c r="L137" s="361"/>
      <c r="M137" s="361"/>
      <c r="N137" s="361"/>
      <c r="O137" s="361"/>
      <c r="P137" s="361"/>
      <c r="Q137" s="361"/>
      <c r="R137" s="361"/>
      <c r="S137" s="361"/>
      <c r="T137" s="361"/>
      <c r="U137" s="361"/>
      <c r="V137" s="361"/>
      <c r="W137" s="361"/>
      <c r="X137" s="361"/>
      <c r="Y137" s="361"/>
      <c r="Z137" s="361"/>
      <c r="AA137" s="361"/>
      <c r="AB137" s="361"/>
      <c r="AC137" s="361"/>
      <c r="AD137" s="361"/>
      <c r="AE137" s="361"/>
      <c r="AF137" s="361"/>
      <c r="AG137" s="361"/>
      <c r="AH137" s="361"/>
      <c r="AI137" s="361"/>
      <c r="AJ137" s="361"/>
      <c r="AK137" s="361"/>
      <c r="AL137" s="361"/>
      <c r="AM137" s="361"/>
      <c r="AN137" s="361"/>
      <c r="AO137" s="361"/>
      <c r="AP137" s="361"/>
      <c r="AQ137" s="361"/>
      <c r="AR137" s="361"/>
      <c r="AS137" s="361"/>
      <c r="AT137" s="361"/>
      <c r="AU137" s="361"/>
      <c r="AV137" s="361"/>
      <c r="AW137" s="361"/>
      <c r="AX137" s="361"/>
      <c r="AY137" s="361"/>
      <c r="AZ137" s="361"/>
      <c r="BA137" s="361"/>
      <c r="BB137" s="361"/>
      <c r="BC137" s="361"/>
      <c r="BD137" s="361"/>
      <c r="BE137" s="361"/>
      <c r="BF137" s="361"/>
      <c r="BG137" s="361"/>
      <c r="BH137" s="361"/>
      <c r="BI137" s="361"/>
      <c r="BJ137" s="361"/>
      <c r="BK137" s="361"/>
      <c r="BL137" s="361"/>
      <c r="BM137" s="361"/>
      <c r="BN137" s="361"/>
      <c r="BO137" s="361"/>
      <c r="BP137" s="361"/>
      <c r="BQ137" s="361"/>
      <c r="BR137" s="361"/>
      <c r="BS137" s="361"/>
      <c r="BT137" s="361"/>
      <c r="BU137" s="361"/>
      <c r="BV137" s="361"/>
      <c r="BW137" s="361"/>
      <c r="BX137" s="361"/>
      <c r="BY137" s="361"/>
      <c r="BZ137" s="361"/>
      <c r="CA137" s="361"/>
      <c r="CB137" s="361"/>
      <c r="CC137" s="361"/>
      <c r="CD137" s="361"/>
      <c r="CE137" s="361"/>
      <c r="CF137" s="361"/>
      <c r="CG137" s="361"/>
      <c r="CH137" s="361"/>
      <c r="CI137" s="361"/>
      <c r="CJ137" s="361"/>
      <c r="CK137" s="361"/>
      <c r="CL137" s="361"/>
      <c r="CM137" s="361"/>
      <c r="CN137" s="361"/>
      <c r="CO137" s="361"/>
      <c r="CP137" s="361"/>
      <c r="CQ137" s="361"/>
      <c r="CR137" s="36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</row>
    <row r="138" spans="1:108" x14ac:dyDescent="0.25">
      <c r="A138" s="361"/>
      <c r="B138" s="362"/>
      <c r="C138" s="361"/>
      <c r="D138" s="361"/>
      <c r="E138" s="361"/>
      <c r="F138" s="361"/>
      <c r="G138" s="361"/>
      <c r="H138" s="361"/>
      <c r="I138" s="361"/>
      <c r="J138" s="361"/>
      <c r="K138" s="361"/>
      <c r="L138" s="361"/>
      <c r="M138" s="361"/>
      <c r="N138" s="361"/>
      <c r="O138" s="361"/>
      <c r="P138" s="361"/>
      <c r="Q138" s="361"/>
      <c r="R138" s="361"/>
      <c r="S138" s="361"/>
      <c r="T138" s="361"/>
      <c r="U138" s="361"/>
      <c r="V138" s="361"/>
      <c r="W138" s="361"/>
      <c r="X138" s="361"/>
      <c r="Y138" s="361"/>
      <c r="Z138" s="361"/>
      <c r="AA138" s="361"/>
      <c r="AB138" s="361"/>
      <c r="AC138" s="361"/>
      <c r="AD138" s="361"/>
      <c r="AE138" s="361"/>
      <c r="AF138" s="361"/>
      <c r="AG138" s="361"/>
      <c r="AH138" s="361"/>
      <c r="AI138" s="361"/>
      <c r="AJ138" s="361"/>
      <c r="AK138" s="361"/>
      <c r="AL138" s="361"/>
      <c r="AM138" s="361"/>
      <c r="AN138" s="361"/>
      <c r="AO138" s="361"/>
      <c r="AP138" s="361"/>
      <c r="AQ138" s="361"/>
      <c r="AR138" s="361"/>
      <c r="AS138" s="361"/>
      <c r="AT138" s="361"/>
      <c r="AU138" s="361"/>
      <c r="AV138" s="361"/>
      <c r="AW138" s="361"/>
      <c r="AX138" s="361"/>
      <c r="AY138" s="361"/>
      <c r="AZ138" s="361"/>
      <c r="BA138" s="361"/>
      <c r="BB138" s="361"/>
      <c r="BC138" s="361"/>
      <c r="BD138" s="361"/>
      <c r="BE138" s="361"/>
      <c r="BF138" s="361"/>
      <c r="BG138" s="361"/>
      <c r="BH138" s="361"/>
      <c r="BI138" s="361"/>
      <c r="BJ138" s="361"/>
      <c r="BK138" s="361"/>
      <c r="BL138" s="361"/>
      <c r="BM138" s="361"/>
      <c r="BN138" s="361"/>
      <c r="BO138" s="361"/>
      <c r="BP138" s="361"/>
      <c r="BQ138" s="361"/>
      <c r="BR138" s="361"/>
      <c r="BS138" s="361"/>
      <c r="BT138" s="361"/>
      <c r="BU138" s="361"/>
      <c r="BV138" s="361"/>
      <c r="BW138" s="361"/>
      <c r="BX138" s="361"/>
      <c r="BY138" s="361"/>
      <c r="BZ138" s="361"/>
      <c r="CA138" s="361"/>
      <c r="CB138" s="361"/>
      <c r="CC138" s="361"/>
      <c r="CD138" s="361"/>
      <c r="CE138" s="361"/>
      <c r="CF138" s="361"/>
      <c r="CG138" s="361"/>
      <c r="CH138" s="361"/>
      <c r="CI138" s="361"/>
      <c r="CJ138" s="361"/>
      <c r="CK138" s="361"/>
      <c r="CL138" s="361"/>
      <c r="CM138" s="361"/>
      <c r="CN138" s="361"/>
      <c r="CO138" s="361"/>
      <c r="CP138" s="361"/>
      <c r="CQ138" s="361"/>
      <c r="CR138" s="36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</row>
    <row r="139" spans="1:108" x14ac:dyDescent="0.25">
      <c r="A139" s="361"/>
      <c r="B139" s="362"/>
      <c r="C139" s="361"/>
      <c r="D139" s="361"/>
      <c r="E139" s="361"/>
      <c r="F139" s="361"/>
      <c r="G139" s="361"/>
      <c r="H139" s="361"/>
      <c r="I139" s="361"/>
      <c r="J139" s="361"/>
      <c r="K139" s="361"/>
      <c r="L139" s="361"/>
      <c r="M139" s="361"/>
      <c r="N139" s="361"/>
      <c r="O139" s="361"/>
      <c r="P139" s="361"/>
      <c r="Q139" s="361"/>
      <c r="R139" s="361"/>
      <c r="S139" s="361"/>
      <c r="T139" s="361"/>
      <c r="U139" s="361"/>
      <c r="V139" s="361"/>
      <c r="W139" s="361"/>
      <c r="X139" s="361"/>
      <c r="Y139" s="361"/>
      <c r="Z139" s="361"/>
      <c r="AA139" s="361"/>
      <c r="AB139" s="361"/>
      <c r="AC139" s="361"/>
      <c r="AD139" s="361"/>
      <c r="AE139" s="361"/>
      <c r="AF139" s="361"/>
      <c r="AG139" s="361"/>
      <c r="AH139" s="361"/>
      <c r="AI139" s="361"/>
      <c r="AJ139" s="361"/>
      <c r="AK139" s="361"/>
      <c r="AL139" s="361"/>
      <c r="AM139" s="361"/>
      <c r="AN139" s="361"/>
      <c r="AO139" s="361"/>
      <c r="AP139" s="361"/>
      <c r="AQ139" s="361"/>
      <c r="AR139" s="361"/>
      <c r="AS139" s="361"/>
      <c r="AT139" s="361"/>
      <c r="AU139" s="361"/>
      <c r="AV139" s="361"/>
      <c r="AW139" s="361"/>
      <c r="AX139" s="361"/>
      <c r="AY139" s="361"/>
      <c r="AZ139" s="361"/>
      <c r="BA139" s="361"/>
      <c r="BB139" s="361"/>
      <c r="BC139" s="361"/>
      <c r="BD139" s="361"/>
      <c r="BE139" s="361"/>
      <c r="BF139" s="361"/>
      <c r="BG139" s="361"/>
      <c r="BH139" s="361"/>
      <c r="BI139" s="361"/>
      <c r="BJ139" s="361"/>
      <c r="BK139" s="361"/>
      <c r="BL139" s="361"/>
      <c r="BM139" s="361"/>
      <c r="BN139" s="361"/>
      <c r="BO139" s="361"/>
      <c r="BP139" s="361"/>
      <c r="BQ139" s="361"/>
      <c r="BR139" s="361"/>
      <c r="BS139" s="361"/>
      <c r="BT139" s="361"/>
      <c r="BU139" s="361"/>
      <c r="BV139" s="361"/>
      <c r="BW139" s="361"/>
      <c r="BX139" s="361"/>
      <c r="BY139" s="361"/>
      <c r="BZ139" s="361"/>
      <c r="CA139" s="361"/>
      <c r="CB139" s="361"/>
      <c r="CC139" s="361"/>
      <c r="CD139" s="361"/>
      <c r="CE139" s="361"/>
      <c r="CF139" s="361"/>
      <c r="CG139" s="361"/>
      <c r="CH139" s="361"/>
      <c r="CI139" s="361"/>
      <c r="CJ139" s="361"/>
      <c r="CK139" s="361"/>
      <c r="CL139" s="361"/>
      <c r="CM139" s="361"/>
      <c r="CN139" s="361"/>
      <c r="CO139" s="361"/>
      <c r="CP139" s="361"/>
      <c r="CQ139" s="361"/>
      <c r="CR139" s="36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</row>
    <row r="140" spans="1:108" x14ac:dyDescent="0.25">
      <c r="A140" s="361"/>
      <c r="B140" s="362"/>
      <c r="C140" s="361"/>
      <c r="D140" s="361"/>
      <c r="E140" s="361"/>
      <c r="F140" s="361"/>
      <c r="G140" s="361"/>
      <c r="H140" s="361"/>
      <c r="I140" s="361"/>
      <c r="J140" s="361"/>
      <c r="K140" s="361"/>
      <c r="L140" s="361"/>
      <c r="M140" s="361"/>
      <c r="N140" s="361"/>
      <c r="O140" s="361"/>
      <c r="P140" s="361"/>
      <c r="Q140" s="361"/>
      <c r="R140" s="361"/>
      <c r="S140" s="361"/>
      <c r="T140" s="361"/>
      <c r="U140" s="361"/>
      <c r="V140" s="361"/>
      <c r="W140" s="361"/>
      <c r="X140" s="361"/>
      <c r="Y140" s="361"/>
      <c r="Z140" s="361"/>
      <c r="AA140" s="361"/>
      <c r="AB140" s="361"/>
      <c r="AC140" s="361"/>
      <c r="AD140" s="361"/>
      <c r="AE140" s="361"/>
      <c r="AF140" s="361"/>
      <c r="AG140" s="361"/>
      <c r="AH140" s="361"/>
      <c r="AI140" s="361"/>
      <c r="AJ140" s="361"/>
      <c r="AK140" s="361"/>
      <c r="AL140" s="361"/>
      <c r="AM140" s="361"/>
      <c r="AN140" s="361"/>
      <c r="AO140" s="361"/>
      <c r="AP140" s="361"/>
      <c r="AQ140" s="361"/>
      <c r="AR140" s="361"/>
      <c r="AS140" s="361"/>
      <c r="AT140" s="361"/>
      <c r="AU140" s="361"/>
      <c r="AV140" s="361"/>
      <c r="AW140" s="361"/>
      <c r="AX140" s="361"/>
      <c r="AY140" s="361"/>
      <c r="AZ140" s="361"/>
      <c r="BA140" s="361"/>
      <c r="BB140" s="361"/>
      <c r="BC140" s="361"/>
      <c r="BD140" s="361"/>
      <c r="BE140" s="361"/>
      <c r="BF140" s="361"/>
      <c r="BG140" s="361"/>
      <c r="BH140" s="361"/>
      <c r="BI140" s="361"/>
      <c r="BJ140" s="361"/>
      <c r="BK140" s="361"/>
      <c r="BL140" s="361"/>
      <c r="BM140" s="361"/>
      <c r="BN140" s="361"/>
      <c r="BO140" s="361"/>
      <c r="BP140" s="361"/>
      <c r="BQ140" s="361"/>
      <c r="BR140" s="361"/>
      <c r="BS140" s="361"/>
      <c r="BT140" s="361"/>
      <c r="BU140" s="361"/>
      <c r="BV140" s="361"/>
      <c r="BW140" s="361"/>
      <c r="BX140" s="361"/>
      <c r="BY140" s="361"/>
      <c r="BZ140" s="361"/>
      <c r="CA140" s="361"/>
      <c r="CB140" s="361"/>
      <c r="CC140" s="361"/>
      <c r="CD140" s="361"/>
      <c r="CE140" s="361"/>
      <c r="CF140" s="361"/>
      <c r="CG140" s="361"/>
      <c r="CH140" s="361"/>
      <c r="CI140" s="361"/>
      <c r="CJ140" s="361"/>
      <c r="CK140" s="361"/>
      <c r="CL140" s="361"/>
      <c r="CM140" s="361"/>
      <c r="CN140" s="361"/>
      <c r="CO140" s="361"/>
      <c r="CP140" s="361"/>
      <c r="CQ140" s="361"/>
      <c r="CR140" s="36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</row>
    <row r="141" spans="1:108" x14ac:dyDescent="0.25">
      <c r="A141" s="361"/>
      <c r="B141" s="362"/>
      <c r="C141" s="361"/>
      <c r="D141" s="361"/>
      <c r="E141" s="361"/>
      <c r="F141" s="361"/>
      <c r="G141" s="361"/>
      <c r="H141" s="361"/>
      <c r="I141" s="361"/>
      <c r="J141" s="361"/>
      <c r="K141" s="361"/>
      <c r="L141" s="361"/>
      <c r="M141" s="361"/>
      <c r="N141" s="361"/>
      <c r="O141" s="361"/>
      <c r="P141" s="361"/>
      <c r="Q141" s="361"/>
      <c r="R141" s="361"/>
      <c r="S141" s="361"/>
      <c r="T141" s="361"/>
      <c r="U141" s="361"/>
      <c r="V141" s="361"/>
      <c r="W141" s="361"/>
      <c r="X141" s="361"/>
      <c r="Y141" s="361"/>
      <c r="Z141" s="361"/>
      <c r="AA141" s="361"/>
      <c r="AB141" s="361"/>
      <c r="AC141" s="361"/>
      <c r="AD141" s="361"/>
      <c r="AE141" s="361"/>
      <c r="AF141" s="361"/>
      <c r="AG141" s="361"/>
      <c r="AH141" s="361"/>
      <c r="AI141" s="361"/>
      <c r="AJ141" s="361"/>
      <c r="AK141" s="361"/>
      <c r="AL141" s="361"/>
      <c r="AM141" s="361"/>
      <c r="AN141" s="361"/>
      <c r="AO141" s="361"/>
      <c r="AP141" s="361"/>
      <c r="AQ141" s="361"/>
      <c r="AR141" s="361"/>
      <c r="AS141" s="361"/>
      <c r="AT141" s="361"/>
      <c r="AU141" s="361"/>
      <c r="AV141" s="361"/>
      <c r="AW141" s="361"/>
      <c r="AX141" s="361"/>
      <c r="AY141" s="361"/>
      <c r="AZ141" s="361"/>
      <c r="BA141" s="361"/>
      <c r="BB141" s="361"/>
      <c r="BC141" s="361"/>
      <c r="BD141" s="361"/>
      <c r="BE141" s="361"/>
      <c r="BF141" s="361"/>
      <c r="BG141" s="361"/>
      <c r="BH141" s="361"/>
      <c r="BI141" s="361"/>
      <c r="BJ141" s="361"/>
      <c r="BK141" s="361"/>
      <c r="BL141" s="361"/>
      <c r="BM141" s="361"/>
      <c r="BN141" s="361"/>
      <c r="BO141" s="361"/>
      <c r="BP141" s="361"/>
      <c r="BQ141" s="361"/>
      <c r="BR141" s="361"/>
      <c r="BS141" s="361"/>
      <c r="BT141" s="361"/>
      <c r="BU141" s="361"/>
      <c r="BV141" s="361"/>
      <c r="BW141" s="361"/>
      <c r="BX141" s="361"/>
      <c r="BY141" s="361"/>
      <c r="BZ141" s="361"/>
      <c r="CA141" s="361"/>
      <c r="CB141" s="361"/>
      <c r="CC141" s="361"/>
      <c r="CD141" s="361"/>
      <c r="CE141" s="361"/>
      <c r="CF141" s="361"/>
      <c r="CG141" s="361"/>
      <c r="CH141" s="361"/>
      <c r="CI141" s="361"/>
      <c r="CJ141" s="361"/>
      <c r="CK141" s="361"/>
      <c r="CL141" s="361"/>
      <c r="CM141" s="361"/>
      <c r="CN141" s="361"/>
      <c r="CO141" s="361"/>
      <c r="CP141" s="361"/>
      <c r="CQ141" s="361"/>
      <c r="CR141" s="361"/>
      <c r="CS141" s="7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</row>
    <row r="142" spans="1:108" x14ac:dyDescent="0.25">
      <c r="A142" s="361"/>
      <c r="B142" s="362"/>
      <c r="C142" s="361"/>
      <c r="D142" s="361"/>
      <c r="E142" s="361"/>
      <c r="F142" s="361"/>
      <c r="G142" s="361"/>
      <c r="H142" s="361"/>
      <c r="I142" s="361"/>
      <c r="J142" s="361"/>
      <c r="K142" s="361"/>
      <c r="L142" s="361"/>
      <c r="M142" s="361"/>
      <c r="N142" s="361"/>
      <c r="O142" s="361"/>
      <c r="P142" s="361"/>
      <c r="Q142" s="361"/>
      <c r="R142" s="361"/>
      <c r="S142" s="361"/>
      <c r="T142" s="361"/>
      <c r="U142" s="361"/>
      <c r="V142" s="361"/>
      <c r="W142" s="361"/>
      <c r="X142" s="361"/>
      <c r="Y142" s="361"/>
      <c r="Z142" s="361"/>
      <c r="AA142" s="361"/>
      <c r="AB142" s="361"/>
      <c r="AC142" s="361"/>
      <c r="AD142" s="361"/>
      <c r="AE142" s="361"/>
      <c r="AF142" s="361"/>
      <c r="AG142" s="361"/>
      <c r="AH142" s="361"/>
      <c r="AI142" s="361"/>
      <c r="AJ142" s="361"/>
      <c r="AK142" s="361"/>
      <c r="AL142" s="361"/>
      <c r="AM142" s="361"/>
      <c r="AN142" s="361"/>
      <c r="AO142" s="361"/>
      <c r="AP142" s="361"/>
      <c r="AQ142" s="361"/>
      <c r="AR142" s="361"/>
      <c r="AS142" s="361"/>
      <c r="AT142" s="361"/>
      <c r="AU142" s="361"/>
      <c r="AV142" s="361"/>
      <c r="AW142" s="361"/>
      <c r="AX142" s="361"/>
      <c r="AY142" s="361"/>
      <c r="AZ142" s="361"/>
      <c r="BA142" s="361"/>
      <c r="BB142" s="361"/>
      <c r="BC142" s="361"/>
      <c r="BD142" s="361"/>
      <c r="BE142" s="361"/>
      <c r="BF142" s="361"/>
      <c r="BG142" s="361"/>
      <c r="BH142" s="361"/>
      <c r="BI142" s="361"/>
      <c r="BJ142" s="361"/>
      <c r="BK142" s="361"/>
      <c r="BL142" s="361"/>
      <c r="BM142" s="361"/>
      <c r="BN142" s="361"/>
      <c r="BO142" s="361"/>
      <c r="BP142" s="361"/>
      <c r="BQ142" s="361"/>
      <c r="BR142" s="361"/>
      <c r="BS142" s="361"/>
      <c r="BT142" s="361"/>
      <c r="BU142" s="361"/>
      <c r="BV142" s="361"/>
      <c r="BW142" s="361"/>
      <c r="BX142" s="361"/>
      <c r="BY142" s="361"/>
      <c r="BZ142" s="361"/>
      <c r="CA142" s="361"/>
      <c r="CB142" s="361"/>
      <c r="CC142" s="361"/>
      <c r="CD142" s="361"/>
      <c r="CE142" s="361"/>
      <c r="CF142" s="361"/>
      <c r="CG142" s="361"/>
      <c r="CH142" s="361"/>
      <c r="CI142" s="361"/>
      <c r="CJ142" s="361"/>
      <c r="CK142" s="361"/>
      <c r="CL142" s="361"/>
      <c r="CM142" s="361"/>
      <c r="CN142" s="361"/>
      <c r="CO142" s="361"/>
      <c r="CP142" s="361"/>
      <c r="CQ142" s="361"/>
      <c r="CR142" s="36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</row>
    <row r="143" spans="1:108" x14ac:dyDescent="0.25">
      <c r="A143" s="361"/>
      <c r="B143" s="362"/>
      <c r="C143" s="361"/>
      <c r="D143" s="361"/>
      <c r="E143" s="361"/>
      <c r="F143" s="361"/>
      <c r="G143" s="361"/>
      <c r="H143" s="361"/>
      <c r="I143" s="361"/>
      <c r="J143" s="361"/>
      <c r="K143" s="361"/>
      <c r="L143" s="361"/>
      <c r="M143" s="361"/>
      <c r="N143" s="361"/>
      <c r="O143" s="361"/>
      <c r="P143" s="361"/>
      <c r="Q143" s="361"/>
      <c r="R143" s="361"/>
      <c r="S143" s="361"/>
      <c r="T143" s="361"/>
      <c r="U143" s="361"/>
      <c r="V143" s="361"/>
      <c r="W143" s="361"/>
      <c r="X143" s="361"/>
      <c r="Y143" s="361"/>
      <c r="Z143" s="361"/>
      <c r="AA143" s="361"/>
      <c r="AB143" s="361"/>
      <c r="AC143" s="361"/>
      <c r="AD143" s="361"/>
      <c r="AE143" s="361"/>
      <c r="AF143" s="361"/>
      <c r="AG143" s="361"/>
      <c r="AH143" s="361"/>
      <c r="AI143" s="361"/>
      <c r="AJ143" s="361"/>
      <c r="AK143" s="361"/>
      <c r="AL143" s="361"/>
      <c r="AM143" s="361"/>
      <c r="AN143" s="361"/>
      <c r="AO143" s="361"/>
      <c r="AP143" s="361"/>
      <c r="AQ143" s="361"/>
      <c r="AR143" s="361"/>
      <c r="AS143" s="361"/>
      <c r="AT143" s="361"/>
      <c r="AU143" s="361"/>
      <c r="AV143" s="361"/>
      <c r="AW143" s="361"/>
      <c r="AX143" s="361"/>
      <c r="AY143" s="361"/>
      <c r="AZ143" s="361"/>
      <c r="BA143" s="361"/>
      <c r="BB143" s="361"/>
      <c r="BC143" s="361"/>
      <c r="BD143" s="361"/>
      <c r="BE143" s="361"/>
      <c r="BF143" s="361"/>
      <c r="BG143" s="361"/>
      <c r="BH143" s="361"/>
      <c r="BI143" s="361"/>
      <c r="BJ143" s="361"/>
      <c r="BK143" s="361"/>
      <c r="BL143" s="361"/>
      <c r="BM143" s="361"/>
      <c r="BN143" s="361"/>
      <c r="BO143" s="361"/>
      <c r="BP143" s="361"/>
      <c r="BQ143" s="361"/>
      <c r="BR143" s="361"/>
      <c r="BS143" s="361"/>
      <c r="BT143" s="361"/>
      <c r="BU143" s="361"/>
      <c r="BV143" s="361"/>
      <c r="BW143" s="361"/>
      <c r="BX143" s="361"/>
      <c r="BY143" s="361"/>
      <c r="BZ143" s="361"/>
      <c r="CA143" s="361"/>
      <c r="CB143" s="361"/>
      <c r="CC143" s="361"/>
      <c r="CD143" s="361"/>
      <c r="CE143" s="361"/>
      <c r="CF143" s="361"/>
      <c r="CG143" s="361"/>
      <c r="CH143" s="361"/>
      <c r="CI143" s="361"/>
      <c r="CJ143" s="361"/>
      <c r="CK143" s="361"/>
      <c r="CL143" s="361"/>
      <c r="CM143" s="361"/>
      <c r="CN143" s="361"/>
      <c r="CO143" s="361"/>
      <c r="CP143" s="361"/>
      <c r="CQ143" s="361"/>
      <c r="CR143" s="36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</row>
    <row r="144" spans="1:108" x14ac:dyDescent="0.25">
      <c r="A144" s="361"/>
      <c r="B144" s="362"/>
      <c r="C144" s="361"/>
      <c r="D144" s="361"/>
      <c r="E144" s="361"/>
      <c r="F144" s="361"/>
      <c r="G144" s="361"/>
      <c r="H144" s="361"/>
      <c r="I144" s="361"/>
      <c r="J144" s="361"/>
      <c r="K144" s="361"/>
      <c r="L144" s="361"/>
      <c r="M144" s="361"/>
      <c r="N144" s="361"/>
      <c r="O144" s="361"/>
      <c r="P144" s="361"/>
      <c r="Q144" s="361"/>
      <c r="R144" s="361"/>
      <c r="S144" s="361"/>
      <c r="T144" s="361"/>
      <c r="U144" s="361"/>
      <c r="V144" s="361"/>
      <c r="W144" s="361"/>
      <c r="X144" s="361"/>
      <c r="Y144" s="361"/>
      <c r="Z144" s="361"/>
      <c r="AA144" s="361"/>
      <c r="AB144" s="361"/>
      <c r="AC144" s="361"/>
      <c r="AD144" s="361"/>
      <c r="AE144" s="361"/>
      <c r="AF144" s="361"/>
      <c r="AG144" s="361"/>
      <c r="AH144" s="361"/>
      <c r="AI144" s="361"/>
      <c r="AJ144" s="361"/>
      <c r="AK144" s="361"/>
      <c r="AL144" s="361"/>
      <c r="AM144" s="361"/>
      <c r="AN144" s="361"/>
      <c r="AO144" s="361"/>
      <c r="AP144" s="361"/>
      <c r="AQ144" s="361"/>
      <c r="AR144" s="361"/>
      <c r="AS144" s="361"/>
      <c r="AT144" s="361"/>
      <c r="AU144" s="361"/>
      <c r="AV144" s="361"/>
      <c r="AW144" s="361"/>
      <c r="AX144" s="361"/>
      <c r="AY144" s="361"/>
      <c r="AZ144" s="361"/>
      <c r="BA144" s="361"/>
      <c r="BB144" s="361"/>
      <c r="BC144" s="361"/>
      <c r="BD144" s="361"/>
      <c r="BE144" s="361"/>
      <c r="BF144" s="361"/>
      <c r="BG144" s="361"/>
      <c r="BH144" s="361"/>
      <c r="BI144" s="361"/>
      <c r="BJ144" s="361"/>
      <c r="BK144" s="361"/>
      <c r="BL144" s="361"/>
      <c r="BM144" s="361"/>
      <c r="BN144" s="361"/>
      <c r="BO144" s="361"/>
      <c r="BP144" s="361"/>
      <c r="BQ144" s="361"/>
      <c r="BR144" s="361"/>
      <c r="BS144" s="361"/>
      <c r="BT144" s="361"/>
      <c r="BU144" s="361"/>
      <c r="BV144" s="361"/>
      <c r="BW144" s="361"/>
      <c r="BX144" s="361"/>
      <c r="BY144" s="361"/>
      <c r="BZ144" s="361"/>
      <c r="CA144" s="361"/>
      <c r="CB144" s="361"/>
      <c r="CC144" s="361"/>
      <c r="CD144" s="361"/>
      <c r="CE144" s="361"/>
      <c r="CF144" s="361"/>
      <c r="CG144" s="361"/>
      <c r="CH144" s="361"/>
      <c r="CI144" s="361"/>
      <c r="CJ144" s="361"/>
      <c r="CK144" s="361"/>
      <c r="CL144" s="361"/>
      <c r="CM144" s="361"/>
      <c r="CN144" s="361"/>
      <c r="CO144" s="361"/>
      <c r="CP144" s="361"/>
      <c r="CQ144" s="361"/>
      <c r="CR144" s="36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</row>
    <row r="145" spans="1:108" x14ac:dyDescent="0.25">
      <c r="A145" s="361"/>
      <c r="B145" s="362"/>
      <c r="C145" s="361"/>
      <c r="D145" s="361"/>
      <c r="E145" s="361"/>
      <c r="F145" s="361"/>
      <c r="G145" s="361"/>
      <c r="H145" s="361"/>
      <c r="I145" s="361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1"/>
      <c r="AC145" s="361"/>
      <c r="AD145" s="361"/>
      <c r="AE145" s="361"/>
      <c r="AF145" s="361"/>
      <c r="AG145" s="361"/>
      <c r="AH145" s="361"/>
      <c r="AI145" s="361"/>
      <c r="AJ145" s="361"/>
      <c r="AK145" s="361"/>
      <c r="AL145" s="361"/>
      <c r="AM145" s="361"/>
      <c r="AN145" s="361"/>
      <c r="AO145" s="361"/>
      <c r="AP145" s="361"/>
      <c r="AQ145" s="361"/>
      <c r="AR145" s="361"/>
      <c r="AS145" s="361"/>
      <c r="AT145" s="361"/>
      <c r="AU145" s="361"/>
      <c r="AV145" s="361"/>
      <c r="AW145" s="361"/>
      <c r="AX145" s="361"/>
      <c r="AY145" s="361"/>
      <c r="AZ145" s="361"/>
      <c r="BA145" s="361"/>
      <c r="BB145" s="361"/>
      <c r="BC145" s="361"/>
      <c r="BD145" s="361"/>
      <c r="BE145" s="361"/>
      <c r="BF145" s="361"/>
      <c r="BG145" s="361"/>
      <c r="BH145" s="361"/>
      <c r="BI145" s="361"/>
      <c r="BJ145" s="361"/>
      <c r="BK145" s="361"/>
      <c r="BL145" s="361"/>
      <c r="BM145" s="361"/>
      <c r="BN145" s="361"/>
      <c r="BO145" s="361"/>
      <c r="BP145" s="361"/>
      <c r="BQ145" s="361"/>
      <c r="BR145" s="361"/>
      <c r="BS145" s="361"/>
      <c r="BT145" s="361"/>
      <c r="BU145" s="361"/>
      <c r="BV145" s="361"/>
      <c r="BW145" s="361"/>
      <c r="BX145" s="361"/>
      <c r="BY145" s="361"/>
      <c r="BZ145" s="361"/>
      <c r="CA145" s="361"/>
      <c r="CB145" s="361"/>
      <c r="CC145" s="361"/>
      <c r="CD145" s="361"/>
      <c r="CE145" s="361"/>
      <c r="CF145" s="361"/>
      <c r="CG145" s="361"/>
      <c r="CH145" s="361"/>
      <c r="CI145" s="361"/>
      <c r="CJ145" s="361"/>
      <c r="CK145" s="361"/>
      <c r="CL145" s="361"/>
      <c r="CM145" s="361"/>
      <c r="CN145" s="361"/>
      <c r="CO145" s="361"/>
      <c r="CP145" s="361"/>
      <c r="CQ145" s="361"/>
      <c r="CR145" s="361"/>
      <c r="CS145" s="71"/>
      <c r="CT145" s="71"/>
      <c r="CU145" s="71"/>
      <c r="CV145" s="71"/>
      <c r="CW145" s="71"/>
      <c r="CX145" s="71"/>
      <c r="CY145" s="71"/>
      <c r="CZ145" s="71"/>
      <c r="DA145" s="71"/>
      <c r="DB145" s="71"/>
      <c r="DC145" s="71"/>
      <c r="DD145" s="71"/>
    </row>
    <row r="146" spans="1:108" x14ac:dyDescent="0.25">
      <c r="A146" s="361"/>
      <c r="B146" s="362"/>
      <c r="C146" s="361"/>
      <c r="D146" s="361"/>
      <c r="E146" s="361"/>
      <c r="F146" s="361"/>
      <c r="G146" s="361"/>
      <c r="H146" s="361"/>
      <c r="I146" s="361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1"/>
      <c r="AC146" s="361"/>
      <c r="AD146" s="361"/>
      <c r="AE146" s="361"/>
      <c r="AF146" s="361"/>
      <c r="AG146" s="361"/>
      <c r="AH146" s="361"/>
      <c r="AI146" s="361"/>
      <c r="AJ146" s="361"/>
      <c r="AK146" s="361"/>
      <c r="AL146" s="361"/>
      <c r="AM146" s="361"/>
      <c r="AN146" s="361"/>
      <c r="AO146" s="361"/>
      <c r="AP146" s="361"/>
      <c r="AQ146" s="361"/>
      <c r="AR146" s="361"/>
      <c r="AS146" s="361"/>
      <c r="AT146" s="361"/>
      <c r="AU146" s="361"/>
      <c r="AV146" s="361"/>
      <c r="AW146" s="361"/>
      <c r="AX146" s="361"/>
      <c r="AY146" s="361"/>
      <c r="AZ146" s="361"/>
      <c r="BA146" s="361"/>
      <c r="BB146" s="361"/>
      <c r="BC146" s="361"/>
      <c r="BD146" s="361"/>
      <c r="BE146" s="361"/>
      <c r="BF146" s="361"/>
      <c r="BG146" s="361"/>
      <c r="BH146" s="361"/>
      <c r="BI146" s="361"/>
      <c r="BJ146" s="361"/>
      <c r="BK146" s="361"/>
      <c r="BL146" s="361"/>
      <c r="BM146" s="361"/>
      <c r="BN146" s="361"/>
      <c r="BO146" s="361"/>
      <c r="BP146" s="361"/>
      <c r="BQ146" s="361"/>
      <c r="BR146" s="361"/>
      <c r="BS146" s="361"/>
      <c r="BT146" s="361"/>
      <c r="BU146" s="361"/>
      <c r="BV146" s="361"/>
      <c r="BW146" s="361"/>
      <c r="BX146" s="361"/>
      <c r="BY146" s="361"/>
      <c r="BZ146" s="361"/>
      <c r="CA146" s="361"/>
      <c r="CB146" s="361"/>
      <c r="CC146" s="361"/>
      <c r="CD146" s="361"/>
      <c r="CE146" s="361"/>
      <c r="CF146" s="361"/>
      <c r="CG146" s="361"/>
      <c r="CH146" s="361"/>
      <c r="CI146" s="361"/>
      <c r="CJ146" s="361"/>
      <c r="CK146" s="361"/>
      <c r="CL146" s="361"/>
      <c r="CM146" s="361"/>
      <c r="CN146" s="361"/>
      <c r="CO146" s="361"/>
      <c r="CP146" s="361"/>
      <c r="CQ146" s="361"/>
      <c r="CR146" s="361"/>
      <c r="CS146" s="71"/>
      <c r="CT146" s="71"/>
      <c r="CU146" s="71"/>
      <c r="CV146" s="71"/>
      <c r="CW146" s="71"/>
      <c r="CX146" s="71"/>
      <c r="CY146" s="71"/>
      <c r="CZ146" s="71"/>
      <c r="DA146" s="71"/>
      <c r="DB146" s="71"/>
      <c r="DC146" s="71"/>
      <c r="DD146" s="71"/>
    </row>
    <row r="147" spans="1:108" x14ac:dyDescent="0.25">
      <c r="A147" s="361"/>
      <c r="B147" s="362"/>
      <c r="C147" s="361"/>
      <c r="D147" s="361"/>
      <c r="E147" s="361"/>
      <c r="F147" s="361"/>
      <c r="G147" s="361"/>
      <c r="H147" s="361"/>
      <c r="I147" s="361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1"/>
      <c r="AC147" s="361"/>
      <c r="AD147" s="361"/>
      <c r="AE147" s="361"/>
      <c r="AF147" s="361"/>
      <c r="AG147" s="361"/>
      <c r="AH147" s="361"/>
      <c r="AI147" s="361"/>
      <c r="AJ147" s="361"/>
      <c r="AK147" s="361"/>
      <c r="AL147" s="361"/>
      <c r="AM147" s="361"/>
      <c r="AN147" s="361"/>
      <c r="AO147" s="361"/>
      <c r="AP147" s="361"/>
      <c r="AQ147" s="361"/>
      <c r="AR147" s="361"/>
      <c r="AS147" s="361"/>
      <c r="AT147" s="361"/>
      <c r="AU147" s="361"/>
      <c r="AV147" s="361"/>
      <c r="AW147" s="361"/>
      <c r="AX147" s="361"/>
      <c r="AY147" s="361"/>
      <c r="AZ147" s="361"/>
      <c r="BA147" s="361"/>
      <c r="BB147" s="361"/>
      <c r="BC147" s="361"/>
      <c r="BD147" s="361"/>
      <c r="BE147" s="361"/>
      <c r="BF147" s="361"/>
      <c r="BG147" s="361"/>
      <c r="BH147" s="361"/>
      <c r="BI147" s="361"/>
      <c r="BJ147" s="361"/>
      <c r="BK147" s="361"/>
      <c r="BL147" s="361"/>
      <c r="BM147" s="361"/>
      <c r="BN147" s="361"/>
      <c r="BO147" s="361"/>
      <c r="BP147" s="361"/>
      <c r="BQ147" s="361"/>
      <c r="BR147" s="361"/>
      <c r="BS147" s="361"/>
      <c r="BT147" s="361"/>
      <c r="BU147" s="361"/>
      <c r="BV147" s="361"/>
      <c r="BW147" s="361"/>
      <c r="BX147" s="361"/>
      <c r="BY147" s="361"/>
      <c r="BZ147" s="361"/>
      <c r="CA147" s="361"/>
      <c r="CB147" s="361"/>
      <c r="CC147" s="361"/>
      <c r="CD147" s="361"/>
      <c r="CE147" s="361"/>
      <c r="CF147" s="361"/>
      <c r="CG147" s="361"/>
      <c r="CH147" s="361"/>
      <c r="CI147" s="361"/>
      <c r="CJ147" s="361"/>
      <c r="CK147" s="361"/>
      <c r="CL147" s="361"/>
      <c r="CM147" s="361"/>
      <c r="CN147" s="361"/>
      <c r="CO147" s="361"/>
      <c r="CP147" s="361"/>
      <c r="CQ147" s="361"/>
      <c r="CR147" s="361"/>
      <c r="CS147" s="71"/>
      <c r="CT147" s="71"/>
      <c r="CU147" s="71"/>
      <c r="CV147" s="71"/>
      <c r="CW147" s="71"/>
      <c r="CX147" s="71"/>
      <c r="CY147" s="71"/>
      <c r="CZ147" s="71"/>
      <c r="DA147" s="71"/>
      <c r="DB147" s="71"/>
      <c r="DC147" s="71"/>
      <c r="DD147" s="71"/>
    </row>
    <row r="148" spans="1:108" x14ac:dyDescent="0.25">
      <c r="A148" s="361"/>
      <c r="B148" s="362"/>
      <c r="C148" s="361"/>
      <c r="D148" s="361"/>
      <c r="E148" s="361"/>
      <c r="F148" s="361"/>
      <c r="G148" s="361"/>
      <c r="H148" s="361"/>
      <c r="I148" s="361"/>
      <c r="J148" s="361"/>
      <c r="K148" s="361"/>
      <c r="L148" s="361"/>
      <c r="M148" s="361"/>
      <c r="N148" s="361"/>
      <c r="O148" s="361"/>
      <c r="P148" s="361"/>
      <c r="Q148" s="361"/>
      <c r="R148" s="361"/>
      <c r="S148" s="361"/>
      <c r="T148" s="361"/>
      <c r="U148" s="361"/>
      <c r="V148" s="361"/>
      <c r="W148" s="361"/>
      <c r="X148" s="361"/>
      <c r="Y148" s="361"/>
      <c r="Z148" s="361"/>
      <c r="AA148" s="361"/>
      <c r="AB148" s="361"/>
      <c r="AC148" s="361"/>
      <c r="AD148" s="361"/>
      <c r="AE148" s="361"/>
      <c r="AF148" s="361"/>
      <c r="AG148" s="361"/>
      <c r="AH148" s="361"/>
      <c r="AI148" s="361"/>
      <c r="AJ148" s="361"/>
      <c r="AK148" s="361"/>
      <c r="AL148" s="361"/>
      <c r="AM148" s="361"/>
      <c r="AN148" s="361"/>
      <c r="AO148" s="361"/>
      <c r="AP148" s="361"/>
      <c r="AQ148" s="361"/>
      <c r="AR148" s="361"/>
      <c r="AS148" s="361"/>
      <c r="AT148" s="361"/>
      <c r="AU148" s="361"/>
      <c r="AV148" s="361"/>
      <c r="AW148" s="361"/>
      <c r="AX148" s="361"/>
      <c r="AY148" s="361"/>
      <c r="AZ148" s="361"/>
      <c r="BA148" s="361"/>
      <c r="BB148" s="361"/>
      <c r="BC148" s="361"/>
      <c r="BD148" s="361"/>
      <c r="BE148" s="361"/>
      <c r="BF148" s="361"/>
      <c r="BG148" s="361"/>
      <c r="BH148" s="361"/>
      <c r="BI148" s="361"/>
      <c r="BJ148" s="361"/>
      <c r="BK148" s="361"/>
      <c r="BL148" s="361"/>
      <c r="BM148" s="361"/>
      <c r="BN148" s="361"/>
      <c r="BO148" s="361"/>
      <c r="BP148" s="361"/>
      <c r="BQ148" s="361"/>
      <c r="BR148" s="361"/>
      <c r="BS148" s="361"/>
      <c r="BT148" s="361"/>
      <c r="BU148" s="361"/>
      <c r="BV148" s="361"/>
      <c r="BW148" s="361"/>
      <c r="BX148" s="361"/>
      <c r="BY148" s="361"/>
      <c r="BZ148" s="361"/>
      <c r="CA148" s="361"/>
      <c r="CB148" s="361"/>
      <c r="CC148" s="361"/>
      <c r="CD148" s="361"/>
      <c r="CE148" s="361"/>
      <c r="CF148" s="361"/>
      <c r="CG148" s="361"/>
      <c r="CH148" s="361"/>
      <c r="CI148" s="361"/>
      <c r="CJ148" s="361"/>
      <c r="CK148" s="361"/>
      <c r="CL148" s="361"/>
      <c r="CM148" s="361"/>
      <c r="CN148" s="361"/>
      <c r="CO148" s="361"/>
      <c r="CP148" s="361"/>
      <c r="CQ148" s="361"/>
      <c r="CR148" s="361"/>
      <c r="CS148" s="71"/>
      <c r="CT148" s="71"/>
      <c r="CU148" s="71"/>
      <c r="CV148" s="71"/>
      <c r="CW148" s="71"/>
      <c r="CX148" s="71"/>
      <c r="CY148" s="71"/>
      <c r="CZ148" s="71"/>
      <c r="DA148" s="71"/>
      <c r="DB148" s="71"/>
      <c r="DC148" s="71"/>
      <c r="DD148" s="71"/>
    </row>
    <row r="149" spans="1:108" x14ac:dyDescent="0.25">
      <c r="A149" s="361"/>
      <c r="B149" s="362"/>
      <c r="C149" s="361"/>
      <c r="D149" s="361"/>
      <c r="E149" s="361"/>
      <c r="F149" s="361"/>
      <c r="G149" s="361"/>
      <c r="H149" s="361"/>
      <c r="I149" s="361"/>
      <c r="J149" s="361"/>
      <c r="K149" s="361"/>
      <c r="L149" s="361"/>
      <c r="M149" s="361"/>
      <c r="N149" s="361"/>
      <c r="O149" s="361"/>
      <c r="P149" s="361"/>
      <c r="Q149" s="361"/>
      <c r="R149" s="361"/>
      <c r="S149" s="361"/>
      <c r="T149" s="361"/>
      <c r="U149" s="361"/>
      <c r="V149" s="361"/>
      <c r="W149" s="361"/>
      <c r="X149" s="361"/>
      <c r="Y149" s="361"/>
      <c r="Z149" s="361"/>
      <c r="AA149" s="361"/>
      <c r="AB149" s="361"/>
      <c r="AC149" s="361"/>
      <c r="AD149" s="361"/>
      <c r="AE149" s="361"/>
      <c r="AF149" s="361"/>
      <c r="AG149" s="361"/>
      <c r="AH149" s="361"/>
      <c r="AI149" s="361"/>
      <c r="AJ149" s="361"/>
      <c r="AK149" s="361"/>
      <c r="AL149" s="361"/>
      <c r="AM149" s="361"/>
      <c r="AN149" s="361"/>
      <c r="AO149" s="361"/>
      <c r="AP149" s="361"/>
      <c r="AQ149" s="361"/>
      <c r="AR149" s="361"/>
      <c r="AS149" s="361"/>
      <c r="AT149" s="361"/>
      <c r="AU149" s="361"/>
      <c r="AV149" s="361"/>
      <c r="AW149" s="361"/>
      <c r="AX149" s="361"/>
      <c r="AY149" s="361"/>
      <c r="AZ149" s="361"/>
      <c r="BA149" s="361"/>
      <c r="BB149" s="361"/>
      <c r="BC149" s="361"/>
      <c r="BD149" s="361"/>
      <c r="BE149" s="361"/>
      <c r="BF149" s="361"/>
      <c r="BG149" s="361"/>
      <c r="BH149" s="361"/>
      <c r="BI149" s="361"/>
      <c r="BJ149" s="361"/>
      <c r="BK149" s="361"/>
      <c r="BL149" s="361"/>
      <c r="BM149" s="361"/>
      <c r="BN149" s="361"/>
      <c r="BO149" s="361"/>
      <c r="BP149" s="361"/>
      <c r="BQ149" s="361"/>
      <c r="BR149" s="361"/>
      <c r="BS149" s="361"/>
      <c r="BT149" s="361"/>
      <c r="BU149" s="361"/>
      <c r="BV149" s="361"/>
      <c r="BW149" s="361"/>
      <c r="BX149" s="361"/>
      <c r="BY149" s="361"/>
      <c r="BZ149" s="361"/>
      <c r="CA149" s="361"/>
      <c r="CB149" s="361"/>
      <c r="CC149" s="361"/>
      <c r="CD149" s="361"/>
      <c r="CE149" s="361"/>
      <c r="CF149" s="361"/>
      <c r="CG149" s="361"/>
      <c r="CH149" s="361"/>
      <c r="CI149" s="361"/>
      <c r="CJ149" s="361"/>
      <c r="CK149" s="361"/>
      <c r="CL149" s="361"/>
      <c r="CM149" s="361"/>
      <c r="CN149" s="361"/>
      <c r="CO149" s="361"/>
      <c r="CP149" s="361"/>
      <c r="CQ149" s="361"/>
      <c r="CR149" s="361"/>
      <c r="CS149" s="71"/>
      <c r="CT149" s="71"/>
      <c r="CU149" s="71"/>
      <c r="CV149" s="71"/>
      <c r="CW149" s="71"/>
      <c r="CX149" s="71"/>
      <c r="CY149" s="71"/>
      <c r="CZ149" s="71"/>
      <c r="DA149" s="71"/>
      <c r="DB149" s="71"/>
      <c r="DC149" s="71"/>
      <c r="DD149" s="71"/>
    </row>
    <row r="150" spans="1:108" x14ac:dyDescent="0.25">
      <c r="A150" s="361"/>
      <c r="B150" s="362"/>
      <c r="C150" s="361"/>
      <c r="D150" s="361"/>
      <c r="E150" s="361"/>
      <c r="F150" s="361"/>
      <c r="G150" s="361"/>
      <c r="H150" s="361"/>
      <c r="I150" s="361"/>
      <c r="J150" s="361"/>
      <c r="K150" s="361"/>
      <c r="L150" s="361"/>
      <c r="M150" s="361"/>
      <c r="N150" s="361"/>
      <c r="O150" s="361"/>
      <c r="P150" s="361"/>
      <c r="Q150" s="361"/>
      <c r="R150" s="361"/>
      <c r="S150" s="361"/>
      <c r="T150" s="361"/>
      <c r="U150" s="361"/>
      <c r="V150" s="361"/>
      <c r="W150" s="361"/>
      <c r="X150" s="361"/>
      <c r="Y150" s="361"/>
      <c r="Z150" s="361"/>
      <c r="AA150" s="361"/>
      <c r="AB150" s="361"/>
      <c r="AC150" s="361"/>
      <c r="AD150" s="361"/>
      <c r="AE150" s="361"/>
      <c r="AF150" s="361"/>
      <c r="AG150" s="361"/>
      <c r="AH150" s="361"/>
      <c r="AI150" s="361"/>
      <c r="AJ150" s="361"/>
      <c r="AK150" s="361"/>
      <c r="AL150" s="361"/>
      <c r="AM150" s="361"/>
      <c r="AN150" s="361"/>
      <c r="AO150" s="361"/>
      <c r="AP150" s="361"/>
      <c r="AQ150" s="361"/>
      <c r="AR150" s="361"/>
      <c r="AS150" s="361"/>
      <c r="AT150" s="361"/>
      <c r="AU150" s="361"/>
      <c r="AV150" s="361"/>
      <c r="AW150" s="361"/>
      <c r="AX150" s="361"/>
      <c r="AY150" s="361"/>
      <c r="AZ150" s="361"/>
      <c r="BA150" s="361"/>
      <c r="BB150" s="361"/>
      <c r="BC150" s="361"/>
      <c r="BD150" s="361"/>
      <c r="BE150" s="361"/>
      <c r="BF150" s="361"/>
      <c r="BG150" s="361"/>
      <c r="BH150" s="361"/>
      <c r="BI150" s="361"/>
      <c r="BJ150" s="361"/>
      <c r="BK150" s="361"/>
      <c r="BL150" s="361"/>
      <c r="BM150" s="361"/>
      <c r="BN150" s="361"/>
      <c r="BO150" s="361"/>
      <c r="BP150" s="361"/>
      <c r="BQ150" s="361"/>
      <c r="BR150" s="361"/>
      <c r="BS150" s="361"/>
      <c r="BT150" s="361"/>
      <c r="BU150" s="361"/>
      <c r="BV150" s="361"/>
      <c r="BW150" s="361"/>
      <c r="BX150" s="361"/>
      <c r="BY150" s="361"/>
      <c r="BZ150" s="361"/>
      <c r="CA150" s="361"/>
      <c r="CB150" s="361"/>
      <c r="CC150" s="361"/>
      <c r="CD150" s="361"/>
      <c r="CE150" s="361"/>
      <c r="CF150" s="361"/>
      <c r="CG150" s="361"/>
      <c r="CH150" s="361"/>
      <c r="CI150" s="361"/>
      <c r="CJ150" s="361"/>
      <c r="CK150" s="361"/>
      <c r="CL150" s="361"/>
      <c r="CM150" s="361"/>
      <c r="CN150" s="361"/>
      <c r="CO150" s="361"/>
      <c r="CP150" s="361"/>
      <c r="CQ150" s="361"/>
      <c r="CR150" s="361"/>
      <c r="CS150" s="71"/>
      <c r="CT150" s="71"/>
      <c r="CU150" s="71"/>
      <c r="CV150" s="71"/>
      <c r="CW150" s="71"/>
      <c r="CX150" s="71"/>
      <c r="CY150" s="71"/>
      <c r="CZ150" s="71"/>
      <c r="DA150" s="71"/>
      <c r="DB150" s="71"/>
      <c r="DC150" s="71"/>
      <c r="DD150" s="71"/>
    </row>
    <row r="151" spans="1:108" x14ac:dyDescent="0.25">
      <c r="B151" s="85"/>
      <c r="C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  <c r="AP151" s="86"/>
      <c r="AQ151" s="86"/>
      <c r="AR151" s="86"/>
      <c r="AS151" s="86"/>
      <c r="AT151" s="86"/>
      <c r="AU151" s="86"/>
      <c r="AV151" s="87"/>
      <c r="AW151" s="86"/>
      <c r="AX151" s="88"/>
      <c r="AY151" s="88"/>
      <c r="AZ151" s="88"/>
      <c r="BA151" s="88"/>
      <c r="BB151" s="88"/>
      <c r="BC151" s="88"/>
      <c r="BD151" s="86"/>
      <c r="BE151" s="86"/>
      <c r="BF151" s="86"/>
      <c r="BG151" s="86"/>
      <c r="BH151" s="87"/>
      <c r="BI151" s="86"/>
      <c r="BJ151" s="88"/>
      <c r="BK151" s="88"/>
      <c r="BL151" s="88"/>
      <c r="BM151" s="88"/>
      <c r="BN151" s="88"/>
      <c r="BO151" s="88"/>
      <c r="BP151" s="86"/>
      <c r="BQ151" s="86"/>
      <c r="BR151" s="86"/>
      <c r="BS151" s="86"/>
      <c r="BT151" s="87"/>
      <c r="BU151" s="86"/>
      <c r="BV151" s="88"/>
      <c r="BW151" s="88"/>
      <c r="BX151" s="88"/>
      <c r="BY151" s="88"/>
      <c r="BZ151" s="88"/>
      <c r="CA151" s="88"/>
      <c r="CB151" s="86"/>
      <c r="CC151" s="86"/>
      <c r="CD151" s="86"/>
      <c r="CE151" s="86"/>
      <c r="CF151" s="87"/>
      <c r="CG151" s="86"/>
      <c r="CH151" s="88"/>
      <c r="CI151" s="88"/>
      <c r="CJ151" s="88"/>
      <c r="CK151" s="88"/>
      <c r="CL151" s="88"/>
      <c r="CM151" s="88"/>
      <c r="CN151" s="86"/>
      <c r="CO151" s="86"/>
      <c r="CP151" s="86"/>
      <c r="CQ151" s="86"/>
      <c r="CR151" s="89"/>
      <c r="CS151" s="90"/>
    </row>
  </sheetData>
  <mergeCells count="104">
    <mergeCell ref="BH3:BS3"/>
    <mergeCell ref="AU5:AU6"/>
    <mergeCell ref="AK5:AK6"/>
    <mergeCell ref="AL5:AQ5"/>
    <mergeCell ref="AR5:AR6"/>
    <mergeCell ref="B53:B54"/>
    <mergeCell ref="N3:N6"/>
    <mergeCell ref="O3:O6"/>
    <mergeCell ref="P3:P6"/>
    <mergeCell ref="Q3:Q6"/>
    <mergeCell ref="R3:R6"/>
    <mergeCell ref="AV4:AV6"/>
    <mergeCell ref="AF5:AF6"/>
    <mergeCell ref="AG5:AG6"/>
    <mergeCell ref="I1:I6"/>
    <mergeCell ref="J1:J6"/>
    <mergeCell ref="AH5:AH6"/>
    <mergeCell ref="AI5:AI6"/>
    <mergeCell ref="BU4:CE4"/>
    <mergeCell ref="CF4:CF6"/>
    <mergeCell ref="AW5:AW6"/>
    <mergeCell ref="AX5:BC5"/>
    <mergeCell ref="BD5:BD6"/>
    <mergeCell ref="BE5:BE6"/>
    <mergeCell ref="BF5:BF6"/>
    <mergeCell ref="CG4:CQ4"/>
    <mergeCell ref="CC5:CC6"/>
    <mergeCell ref="CD5:CD6"/>
    <mergeCell ref="BG5:BG6"/>
    <mergeCell ref="AW4:BG4"/>
    <mergeCell ref="BH4:BH6"/>
    <mergeCell ref="BI4:BS4"/>
    <mergeCell ref="BT3:CE3"/>
    <mergeCell ref="CF3:CQ3"/>
    <mergeCell ref="A60:A61"/>
    <mergeCell ref="B60:B61"/>
    <mergeCell ref="CQ5:CQ6"/>
    <mergeCell ref="CE5:CE6"/>
    <mergeCell ref="CG5:CG6"/>
    <mergeCell ref="CH5:CM5"/>
    <mergeCell ref="CN5:CN6"/>
    <mergeCell ref="CO5:CO6"/>
    <mergeCell ref="BI5:BI6"/>
    <mergeCell ref="BJ5:BO5"/>
    <mergeCell ref="BP5:BP6"/>
    <mergeCell ref="BQ5:BQ6"/>
    <mergeCell ref="BR5:BR6"/>
    <mergeCell ref="A46:A47"/>
    <mergeCell ref="B46:B47"/>
    <mergeCell ref="A53:A54"/>
    <mergeCell ref="CP5:CP6"/>
    <mergeCell ref="BS5:BS6"/>
    <mergeCell ref="BU5:BU6"/>
    <mergeCell ref="BV5:CA5"/>
    <mergeCell ref="CB5:CB6"/>
    <mergeCell ref="BT4:BT6"/>
    <mergeCell ref="A72:A73"/>
    <mergeCell ref="B72:B73"/>
    <mergeCell ref="A78:A79"/>
    <mergeCell ref="B78:B79"/>
    <mergeCell ref="AJ98:AU98"/>
    <mergeCell ref="X98:AI98"/>
    <mergeCell ref="L1:L6"/>
    <mergeCell ref="A1:A6"/>
    <mergeCell ref="B1:B6"/>
    <mergeCell ref="C1:C6"/>
    <mergeCell ref="F1:F6"/>
    <mergeCell ref="G1:G6"/>
    <mergeCell ref="H1:H6"/>
    <mergeCell ref="AS5:AS6"/>
    <mergeCell ref="AT5:AT6"/>
    <mergeCell ref="X2:AU2"/>
    <mergeCell ref="X3:AI3"/>
    <mergeCell ref="AJ3:AU3"/>
    <mergeCell ref="X4:X6"/>
    <mergeCell ref="Y4:AI4"/>
    <mergeCell ref="AJ4:AJ6"/>
    <mergeCell ref="AK4:AU4"/>
    <mergeCell ref="Y5:Y6"/>
    <mergeCell ref="Z5:AE5"/>
    <mergeCell ref="A105:B105"/>
    <mergeCell ref="A84:A85"/>
    <mergeCell ref="B84:B85"/>
    <mergeCell ref="AV98:BG98"/>
    <mergeCell ref="S3:S6"/>
    <mergeCell ref="AV3:BG3"/>
    <mergeCell ref="K1:K6"/>
    <mergeCell ref="D1:D6"/>
    <mergeCell ref="E1:E6"/>
    <mergeCell ref="M1:W1"/>
    <mergeCell ref="AV1:CQ1"/>
    <mergeCell ref="M2:M6"/>
    <mergeCell ref="N2:S2"/>
    <mergeCell ref="T2:T6"/>
    <mergeCell ref="U2:U6"/>
    <mergeCell ref="V2:V6"/>
    <mergeCell ref="W2:W6"/>
    <mergeCell ref="AV2:BS2"/>
    <mergeCell ref="BT2:CQ2"/>
    <mergeCell ref="BH98:BS98"/>
    <mergeCell ref="BT98:CE98"/>
    <mergeCell ref="CF98:CQ98"/>
    <mergeCell ref="A66:A67"/>
    <mergeCell ref="B66:B67"/>
  </mergeCells>
  <phoneticPr fontId="17" type="noConversion"/>
  <conditionalFormatting sqref="J100:X100 Z100:CQ100">
    <cfRule type="cellIs" dxfId="36" priority="47" operator="equal">
      <formula>FALSE</formula>
    </cfRule>
  </conditionalFormatting>
  <conditionalFormatting sqref="X10:AT22 X24:AT25 AV24:CQ25 AV27:CQ44 AV62:CQ77 AV80:CQ83">
    <cfRule type="cellIs" dxfId="35" priority="34" operator="lessThan">
      <formula>0</formula>
    </cfRule>
  </conditionalFormatting>
  <conditionalFormatting sqref="X98:AU98">
    <cfRule type="cellIs" dxfId="34" priority="36" operator="lessThan">
      <formula>0</formula>
    </cfRule>
  </conditionalFormatting>
  <conditionalFormatting sqref="X7:CQ7 AV10:BG10 BI10:CQ10 AV11:CQ22 BH60:CQ61 AV89:BC89 BH89:BO89 BT89:CA89 CF89:CQ89 AV90:CQ90 AV92:CQ93 AV95:CQ98">
    <cfRule type="cellIs" dxfId="33" priority="46" operator="lessThan">
      <formula>0</formula>
    </cfRule>
  </conditionalFormatting>
  <conditionalFormatting sqref="Z27:AE32">
    <cfRule type="cellIs" dxfId="32" priority="39" operator="lessThan">
      <formula>0</formula>
    </cfRule>
  </conditionalFormatting>
  <conditionalFormatting sqref="Z34:AE44">
    <cfRule type="cellIs" dxfId="31" priority="31" operator="lessThan">
      <formula>0</formula>
    </cfRule>
  </conditionalFormatting>
  <conditionalFormatting sqref="Z48:AE49">
    <cfRule type="cellIs" dxfId="30" priority="28" operator="lessThan">
      <formula>0</formula>
    </cfRule>
  </conditionalFormatting>
  <conditionalFormatting sqref="Z52:AE52">
    <cfRule type="cellIs" dxfId="29" priority="27" operator="lessThan">
      <formula>0</formula>
    </cfRule>
  </conditionalFormatting>
  <conditionalFormatting sqref="Z55:AE56">
    <cfRule type="cellIs" dxfId="28" priority="25" operator="lessThan">
      <formula>0</formula>
    </cfRule>
  </conditionalFormatting>
  <conditionalFormatting sqref="Z59:AE59">
    <cfRule type="cellIs" dxfId="27" priority="23" operator="lessThan">
      <formula>0</formula>
    </cfRule>
  </conditionalFormatting>
  <conditionalFormatting sqref="Z62:AE62">
    <cfRule type="cellIs" dxfId="26" priority="21" operator="lessThan">
      <formula>0</formula>
    </cfRule>
  </conditionalFormatting>
  <conditionalFormatting sqref="Z65:AE65">
    <cfRule type="cellIs" dxfId="25" priority="19" operator="lessThan">
      <formula>0</formula>
    </cfRule>
  </conditionalFormatting>
  <conditionalFormatting sqref="Z68:AE68">
    <cfRule type="cellIs" dxfId="24" priority="14" operator="lessThan">
      <formula>0</formula>
    </cfRule>
  </conditionalFormatting>
  <conditionalFormatting sqref="Z71:AE71 Z77:AE77">
    <cfRule type="cellIs" dxfId="23" priority="12" operator="lessThan">
      <formula>0</formula>
    </cfRule>
  </conditionalFormatting>
  <conditionalFormatting sqref="Z74:AE74">
    <cfRule type="cellIs" dxfId="22" priority="10" operator="lessThan">
      <formula>0</formula>
    </cfRule>
  </conditionalFormatting>
  <conditionalFormatting sqref="Z80:AE80">
    <cfRule type="cellIs" dxfId="21" priority="7" operator="lessThan">
      <formula>0</formula>
    </cfRule>
  </conditionalFormatting>
  <conditionalFormatting sqref="Z83:AE83">
    <cfRule type="cellIs" dxfId="20" priority="5" operator="lessThan">
      <formula>0</formula>
    </cfRule>
  </conditionalFormatting>
  <conditionalFormatting sqref="Z86:AE86">
    <cfRule type="cellIs" dxfId="19" priority="17" operator="lessThan">
      <formula>0</formula>
    </cfRule>
  </conditionalFormatting>
  <conditionalFormatting sqref="Z89:AE89 AL89:AQ89">
    <cfRule type="cellIs" dxfId="18" priority="15" operator="lessThan">
      <formula>0</formula>
    </cfRule>
  </conditionalFormatting>
  <conditionalFormatting sqref="AL27:AQ32">
    <cfRule type="cellIs" dxfId="17" priority="38" operator="lessThan">
      <formula>0</formula>
    </cfRule>
  </conditionalFormatting>
  <conditionalFormatting sqref="AL34:AQ44">
    <cfRule type="cellIs" dxfId="16" priority="30" operator="lessThan">
      <formula>0</formula>
    </cfRule>
  </conditionalFormatting>
  <conditionalFormatting sqref="AL48:AQ49">
    <cfRule type="cellIs" dxfId="15" priority="29" operator="lessThan">
      <formula>0</formula>
    </cfRule>
  </conditionalFormatting>
  <conditionalFormatting sqref="AL52:AQ52">
    <cfRule type="cellIs" dxfId="14" priority="26" operator="lessThan">
      <formula>0</formula>
    </cfRule>
  </conditionalFormatting>
  <conditionalFormatting sqref="AL55:AQ56">
    <cfRule type="cellIs" dxfId="13" priority="24" operator="lessThan">
      <formula>0</formula>
    </cfRule>
  </conditionalFormatting>
  <conditionalFormatting sqref="AL59:AQ59">
    <cfRule type="cellIs" dxfId="12" priority="22" operator="lessThan">
      <formula>0</formula>
    </cfRule>
  </conditionalFormatting>
  <conditionalFormatting sqref="AL62:AQ62">
    <cfRule type="cellIs" dxfId="11" priority="20" operator="lessThan">
      <formula>0</formula>
    </cfRule>
  </conditionalFormatting>
  <conditionalFormatting sqref="AL65:AQ65">
    <cfRule type="cellIs" dxfId="10" priority="18" operator="lessThan">
      <formula>0</formula>
    </cfRule>
  </conditionalFormatting>
  <conditionalFormatting sqref="AL68:AQ68">
    <cfRule type="cellIs" dxfId="9" priority="13" operator="lessThan">
      <formula>0</formula>
    </cfRule>
  </conditionalFormatting>
  <conditionalFormatting sqref="AL71:AQ71 AL77:AQ77">
    <cfRule type="cellIs" dxfId="8" priority="11" operator="lessThan">
      <formula>0</formula>
    </cfRule>
  </conditionalFormatting>
  <conditionalFormatting sqref="AL74:AQ74">
    <cfRule type="cellIs" dxfId="7" priority="9" operator="lessThan">
      <formula>0</formula>
    </cfRule>
  </conditionalFormatting>
  <conditionalFormatting sqref="AL80:AQ80">
    <cfRule type="cellIs" dxfId="6" priority="6" operator="lessThan">
      <formula>0</formula>
    </cfRule>
  </conditionalFormatting>
  <conditionalFormatting sqref="AL83:AQ83">
    <cfRule type="cellIs" dxfId="5" priority="4" operator="lessThan">
      <formula>0</formula>
    </cfRule>
  </conditionalFormatting>
  <conditionalFormatting sqref="AL86:AQ86">
    <cfRule type="cellIs" dxfId="4" priority="16" operator="lessThan">
      <formula>0</formula>
    </cfRule>
  </conditionalFormatting>
  <conditionalFormatting sqref="AV47:CQ59">
    <cfRule type="cellIs" dxfId="3" priority="2" operator="lessThan">
      <formula>0</formula>
    </cfRule>
  </conditionalFormatting>
  <conditionalFormatting sqref="AV86:CQ88">
    <cfRule type="cellIs" dxfId="2" priority="1" operator="lessThan">
      <formula>0</formula>
    </cfRule>
  </conditionalFormatting>
  <conditionalFormatting sqref="BH78:CQ79">
    <cfRule type="cellIs" dxfId="1" priority="8" operator="lessThan">
      <formula>0</formula>
    </cfRule>
  </conditionalFormatting>
  <conditionalFormatting sqref="CS1:CS1048576">
    <cfRule type="cellIs" dxfId="0" priority="48" operator="equal">
      <formula>FALSE</formula>
    </cfRule>
  </conditionalFormatting>
  <pageMargins left="0" right="0.11811023622047245" top="0.15748031496062992" bottom="0.15748031496062992" header="0.31496062992125984" footer="0.31496062992125984"/>
  <pageSetup paperSize="9" fitToHeight="0" orientation="portrait" r:id="rId1"/>
  <ignoredErrors>
    <ignoredError sqref="N11:N22 N24:N25 O24:O25 J23:K23 M23:W23 J26 AK23:AM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Бюджет</vt:lpstr>
      <vt:lpstr>КУГ</vt:lpstr>
      <vt:lpstr>Титул</vt:lpstr>
      <vt:lpstr>Учебный план</vt:lpstr>
      <vt:lpstr>Бюджет!Область_печати</vt:lpstr>
      <vt:lpstr>КУГ!Область_печати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2025-05-31T09:08:21Z</cp:lastPrinted>
  <dcterms:created xsi:type="dcterms:W3CDTF">2025-02-17T04:52:39Z</dcterms:created>
  <dcterms:modified xsi:type="dcterms:W3CDTF">2026-08-28T09:58:31Z</dcterms:modified>
</cp:coreProperties>
</file>